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7080" windowWidth="28800" windowHeight="5745"/>
  </bookViews>
  <sheets>
    <sheet name="Лист1" sheetId="1" r:id="rId1"/>
  </sheets>
  <definedNames>
    <definedName name="_xlnm.Print_Area" localSheetId="0">Лист1!$A$1:$BL$59</definedName>
  </definedNames>
  <calcPr calcId="145621"/>
</workbook>
</file>

<file path=xl/calcChain.xml><?xml version="1.0" encoding="utf-8"?>
<calcChain xmlns="http://schemas.openxmlformats.org/spreadsheetml/2006/main">
  <c r="T54" i="1" l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AX43" i="1"/>
  <c r="AV43" i="1"/>
  <c r="AT43" i="1"/>
  <c r="X43" i="1"/>
  <c r="T43" i="1"/>
  <c r="P43" i="1"/>
  <c r="L43" i="1"/>
  <c r="H43" i="1"/>
  <c r="D43" i="1"/>
  <c r="AX41" i="1"/>
  <c r="AV41" i="1"/>
  <c r="AT41" i="1"/>
  <c r="X41" i="1"/>
  <c r="T41" i="1"/>
  <c r="P41" i="1"/>
  <c r="L41" i="1"/>
  <c r="H41" i="1"/>
  <c r="D41" i="1"/>
  <c r="AX40" i="1"/>
  <c r="AV40" i="1"/>
  <c r="AT40" i="1"/>
  <c r="X40" i="1"/>
  <c r="T40" i="1"/>
  <c r="P40" i="1"/>
  <c r="L40" i="1"/>
  <c r="H40" i="1"/>
  <c r="D40" i="1"/>
  <c r="AY39" i="1"/>
  <c r="AX39" i="1"/>
  <c r="AW39" i="1"/>
  <c r="AV39" i="1"/>
  <c r="AU39" i="1"/>
  <c r="AT39" i="1"/>
  <c r="Y39" i="1"/>
  <c r="X39" i="1"/>
  <c r="U39" i="1"/>
  <c r="T39" i="1"/>
  <c r="Q39" i="1"/>
  <c r="P39" i="1"/>
  <c r="M39" i="1"/>
  <c r="L39" i="1"/>
  <c r="I39" i="1"/>
  <c r="H39" i="1"/>
  <c r="E39" i="1"/>
  <c r="D39" i="1"/>
  <c r="AY38" i="1"/>
  <c r="AX38" i="1"/>
  <c r="AW38" i="1"/>
  <c r="AV38" i="1"/>
  <c r="AU38" i="1"/>
  <c r="AT38" i="1"/>
  <c r="Y38" i="1"/>
  <c r="X38" i="1"/>
  <c r="U38" i="1"/>
  <c r="T38" i="1"/>
  <c r="Q38" i="1"/>
  <c r="P38" i="1"/>
  <c r="M38" i="1"/>
  <c r="L38" i="1"/>
  <c r="I38" i="1"/>
  <c r="H38" i="1"/>
  <c r="E38" i="1"/>
  <c r="D38" i="1"/>
  <c r="AY37" i="1"/>
  <c r="AX37" i="1"/>
  <c r="AW37" i="1"/>
  <c r="AV37" i="1"/>
  <c r="AU37" i="1"/>
  <c r="AT37" i="1"/>
  <c r="Y37" i="1"/>
  <c r="X37" i="1"/>
  <c r="U37" i="1"/>
  <c r="T37" i="1"/>
  <c r="Q37" i="1"/>
  <c r="P37" i="1"/>
  <c r="M37" i="1"/>
  <c r="L37" i="1"/>
  <c r="I37" i="1"/>
  <c r="H37" i="1"/>
  <c r="E37" i="1"/>
  <c r="D37" i="1"/>
  <c r="AY36" i="1"/>
  <c r="AX36" i="1"/>
  <c r="AW36" i="1"/>
  <c r="AV36" i="1"/>
  <c r="AU36" i="1"/>
  <c r="AT36" i="1"/>
  <c r="Y36" i="1"/>
  <c r="X36" i="1"/>
  <c r="U36" i="1"/>
  <c r="T36" i="1"/>
  <c r="Q36" i="1"/>
  <c r="P36" i="1"/>
  <c r="M36" i="1"/>
  <c r="L36" i="1"/>
  <c r="I36" i="1"/>
  <c r="H36" i="1"/>
  <c r="E36" i="1"/>
  <c r="D36" i="1"/>
  <c r="AY35" i="1"/>
  <c r="AX35" i="1"/>
  <c r="AW35" i="1"/>
  <c r="AV35" i="1"/>
  <c r="AU35" i="1"/>
  <c r="AT35" i="1"/>
  <c r="Y35" i="1"/>
  <c r="X35" i="1"/>
  <c r="U35" i="1"/>
  <c r="T35" i="1"/>
  <c r="Q35" i="1"/>
  <c r="P35" i="1"/>
  <c r="M35" i="1"/>
  <c r="L35" i="1"/>
  <c r="I35" i="1"/>
  <c r="H35" i="1"/>
  <c r="E35" i="1"/>
  <c r="D35" i="1"/>
  <c r="AX34" i="1"/>
  <c r="AV34" i="1"/>
  <c r="AT34" i="1"/>
  <c r="X34" i="1"/>
  <c r="T34" i="1"/>
  <c r="P34" i="1"/>
  <c r="L34" i="1"/>
  <c r="H34" i="1"/>
  <c r="D34" i="1"/>
  <c r="AY33" i="1"/>
  <c r="AX33" i="1"/>
  <c r="AW33" i="1"/>
  <c r="AV33" i="1"/>
  <c r="AU33" i="1"/>
  <c r="AT33" i="1"/>
  <c r="Y33" i="1"/>
  <c r="X33" i="1"/>
  <c r="U33" i="1"/>
  <c r="T33" i="1"/>
  <c r="Q33" i="1"/>
  <c r="P33" i="1"/>
  <c r="M33" i="1"/>
  <c r="L33" i="1"/>
  <c r="I33" i="1"/>
  <c r="H33" i="1"/>
  <c r="E33" i="1"/>
  <c r="D33" i="1"/>
  <c r="AY32" i="1"/>
  <c r="AX32" i="1"/>
  <c r="AW32" i="1"/>
  <c r="AV32" i="1"/>
  <c r="AU32" i="1"/>
  <c r="AT32" i="1"/>
  <c r="Y32" i="1"/>
  <c r="X32" i="1"/>
  <c r="U32" i="1"/>
  <c r="T32" i="1"/>
  <c r="Q32" i="1"/>
  <c r="P32" i="1"/>
  <c r="M32" i="1"/>
  <c r="L32" i="1"/>
  <c r="I32" i="1"/>
  <c r="H32" i="1"/>
  <c r="E32" i="1"/>
  <c r="D32" i="1"/>
  <c r="AY31" i="1"/>
  <c r="AX31" i="1"/>
  <c r="AW31" i="1"/>
  <c r="AV31" i="1"/>
  <c r="AU31" i="1"/>
  <c r="AT31" i="1"/>
  <c r="Y31" i="1"/>
  <c r="X31" i="1"/>
  <c r="U31" i="1"/>
  <c r="T31" i="1"/>
  <c r="Q31" i="1"/>
  <c r="P31" i="1"/>
  <c r="M31" i="1"/>
  <c r="L31" i="1"/>
  <c r="I31" i="1"/>
  <c r="H31" i="1"/>
  <c r="E31" i="1"/>
  <c r="D31" i="1"/>
  <c r="AY30" i="1"/>
  <c r="AX30" i="1"/>
  <c r="AW30" i="1"/>
  <c r="AV30" i="1"/>
  <c r="AU30" i="1"/>
  <c r="AT30" i="1"/>
  <c r="Y30" i="1"/>
  <c r="X30" i="1"/>
  <c r="U30" i="1"/>
  <c r="T30" i="1"/>
  <c r="Q30" i="1"/>
  <c r="P30" i="1"/>
  <c r="M30" i="1"/>
  <c r="L30" i="1"/>
  <c r="I30" i="1"/>
  <c r="H30" i="1"/>
  <c r="E30" i="1"/>
  <c r="D30" i="1"/>
  <c r="AY29" i="1"/>
  <c r="AX29" i="1"/>
  <c r="AW29" i="1"/>
  <c r="AV29" i="1"/>
  <c r="AU29" i="1"/>
  <c r="AT29" i="1"/>
  <c r="Y29" i="1"/>
  <c r="X29" i="1"/>
  <c r="U29" i="1"/>
  <c r="T29" i="1"/>
  <c r="Q29" i="1"/>
  <c r="P29" i="1"/>
  <c r="M29" i="1"/>
  <c r="L29" i="1"/>
  <c r="I29" i="1"/>
  <c r="H29" i="1"/>
  <c r="E29" i="1"/>
  <c r="D29" i="1"/>
  <c r="AY28" i="1"/>
  <c r="AX28" i="1"/>
  <c r="AW28" i="1"/>
  <c r="AV28" i="1"/>
  <c r="AU28" i="1"/>
  <c r="AT28" i="1"/>
  <c r="Y28" i="1"/>
  <c r="X28" i="1"/>
  <c r="U28" i="1"/>
  <c r="T28" i="1"/>
  <c r="Q28" i="1"/>
  <c r="P28" i="1"/>
  <c r="M28" i="1"/>
  <c r="L28" i="1"/>
  <c r="I28" i="1"/>
  <c r="H28" i="1"/>
  <c r="E28" i="1"/>
  <c r="D28" i="1"/>
  <c r="AY27" i="1"/>
  <c r="AX27" i="1"/>
  <c r="AW27" i="1"/>
  <c r="AV27" i="1"/>
  <c r="AU27" i="1"/>
  <c r="AT27" i="1"/>
  <c r="Y27" i="1"/>
  <c r="X27" i="1"/>
  <c r="U27" i="1"/>
  <c r="T27" i="1"/>
  <c r="Q27" i="1"/>
  <c r="P27" i="1"/>
  <c r="M27" i="1"/>
  <c r="L27" i="1"/>
  <c r="I27" i="1"/>
  <c r="H27" i="1"/>
  <c r="E27" i="1"/>
  <c r="D27" i="1"/>
  <c r="AY26" i="1"/>
  <c r="AX26" i="1"/>
  <c r="AW26" i="1"/>
  <c r="AV26" i="1"/>
  <c r="AU26" i="1"/>
  <c r="AT26" i="1"/>
  <c r="Y26" i="1"/>
  <c r="X26" i="1"/>
  <c r="U26" i="1"/>
  <c r="T26" i="1"/>
  <c r="Q26" i="1"/>
  <c r="P26" i="1"/>
  <c r="M26" i="1"/>
  <c r="L26" i="1"/>
  <c r="I26" i="1"/>
  <c r="H26" i="1"/>
  <c r="E26" i="1"/>
  <c r="D26" i="1"/>
  <c r="AY25" i="1"/>
  <c r="AX25" i="1"/>
  <c r="AW25" i="1"/>
  <c r="AV25" i="1"/>
  <c r="AU25" i="1"/>
  <c r="AT25" i="1"/>
  <c r="Y25" i="1"/>
  <c r="X25" i="1"/>
  <c r="U25" i="1"/>
  <c r="T25" i="1"/>
  <c r="Q25" i="1"/>
  <c r="P25" i="1"/>
  <c r="M25" i="1"/>
  <c r="L25" i="1"/>
  <c r="I25" i="1"/>
  <c r="H25" i="1"/>
  <c r="E25" i="1"/>
  <c r="D25" i="1"/>
  <c r="AY24" i="1"/>
  <c r="AX24" i="1"/>
  <c r="AW24" i="1"/>
  <c r="AV24" i="1"/>
  <c r="AU24" i="1"/>
  <c r="AT24" i="1"/>
  <c r="Y24" i="1"/>
  <c r="X24" i="1"/>
  <c r="U24" i="1"/>
  <c r="T24" i="1"/>
  <c r="Q24" i="1"/>
  <c r="P24" i="1"/>
  <c r="M24" i="1"/>
  <c r="L24" i="1"/>
  <c r="I24" i="1"/>
  <c r="H24" i="1"/>
  <c r="E24" i="1"/>
  <c r="D24" i="1"/>
  <c r="AY23" i="1"/>
  <c r="AX23" i="1"/>
  <c r="AW23" i="1"/>
  <c r="AV23" i="1"/>
  <c r="AU23" i="1"/>
  <c r="AT23" i="1"/>
  <c r="Y23" i="1"/>
  <c r="X23" i="1"/>
  <c r="U23" i="1"/>
  <c r="T23" i="1"/>
  <c r="Q23" i="1"/>
  <c r="P23" i="1"/>
  <c r="M23" i="1"/>
  <c r="L23" i="1"/>
  <c r="I23" i="1"/>
  <c r="H23" i="1"/>
  <c r="E23" i="1"/>
  <c r="D23" i="1"/>
  <c r="AY22" i="1"/>
  <c r="AX22" i="1"/>
  <c r="AW22" i="1"/>
  <c r="AV22" i="1"/>
  <c r="AU22" i="1"/>
  <c r="AT22" i="1"/>
  <c r="Y22" i="1"/>
  <c r="X22" i="1"/>
  <c r="U22" i="1"/>
  <c r="T22" i="1"/>
  <c r="Q22" i="1"/>
  <c r="P22" i="1"/>
  <c r="M22" i="1"/>
  <c r="L22" i="1"/>
  <c r="I22" i="1"/>
  <c r="H22" i="1"/>
  <c r="E22" i="1"/>
  <c r="D22" i="1"/>
  <c r="AY21" i="1"/>
  <c r="AX21" i="1"/>
  <c r="AW21" i="1"/>
  <c r="AV21" i="1"/>
  <c r="AU21" i="1"/>
  <c r="AT21" i="1"/>
  <c r="Y21" i="1"/>
  <c r="X21" i="1"/>
  <c r="U21" i="1"/>
  <c r="T21" i="1"/>
  <c r="Q21" i="1"/>
  <c r="P21" i="1"/>
  <c r="M21" i="1"/>
  <c r="L21" i="1"/>
  <c r="I21" i="1"/>
  <c r="H21" i="1"/>
  <c r="E21" i="1"/>
  <c r="D21" i="1"/>
  <c r="AY20" i="1"/>
  <c r="AX20" i="1"/>
  <c r="AW20" i="1"/>
  <c r="AV20" i="1"/>
  <c r="AU20" i="1"/>
  <c r="AT20" i="1"/>
  <c r="Y20" i="1"/>
  <c r="X20" i="1"/>
  <c r="U20" i="1"/>
  <c r="T20" i="1"/>
  <c r="Q20" i="1"/>
  <c r="P20" i="1"/>
  <c r="M20" i="1"/>
  <c r="L20" i="1"/>
  <c r="I20" i="1"/>
  <c r="H20" i="1"/>
  <c r="E20" i="1"/>
  <c r="D20" i="1"/>
  <c r="AY19" i="1"/>
  <c r="AX19" i="1"/>
  <c r="AW19" i="1"/>
  <c r="AV19" i="1"/>
  <c r="AU19" i="1"/>
  <c r="AT19" i="1"/>
  <c r="Y19" i="1"/>
  <c r="X19" i="1"/>
  <c r="U19" i="1"/>
  <c r="T19" i="1"/>
  <c r="Q19" i="1"/>
  <c r="P19" i="1"/>
  <c r="M19" i="1"/>
  <c r="L19" i="1"/>
  <c r="I19" i="1"/>
  <c r="H19" i="1"/>
  <c r="E19" i="1"/>
  <c r="D19" i="1"/>
  <c r="AY18" i="1"/>
  <c r="AX18" i="1"/>
  <c r="AW18" i="1"/>
  <c r="AV18" i="1"/>
  <c r="AU18" i="1"/>
  <c r="AT18" i="1"/>
  <c r="Y18" i="1"/>
  <c r="X18" i="1"/>
  <c r="U18" i="1"/>
  <c r="T18" i="1"/>
  <c r="Q18" i="1"/>
  <c r="P18" i="1"/>
  <c r="M18" i="1"/>
  <c r="L18" i="1"/>
  <c r="I18" i="1"/>
  <c r="H18" i="1"/>
  <c r="E18" i="1"/>
  <c r="D18" i="1"/>
  <c r="AY17" i="1"/>
  <c r="AX17" i="1"/>
  <c r="AW17" i="1"/>
  <c r="AV17" i="1"/>
  <c r="AU17" i="1"/>
  <c r="AT17" i="1"/>
  <c r="Y17" i="1"/>
  <c r="X17" i="1"/>
  <c r="U17" i="1"/>
  <c r="T17" i="1"/>
  <c r="Q17" i="1"/>
  <c r="P17" i="1"/>
  <c r="M17" i="1"/>
  <c r="L17" i="1"/>
  <c r="I17" i="1"/>
  <c r="H17" i="1"/>
  <c r="E17" i="1"/>
  <c r="D17" i="1"/>
  <c r="AY16" i="1"/>
  <c r="AX16" i="1"/>
  <c r="AW16" i="1"/>
  <c r="AV16" i="1"/>
  <c r="AU16" i="1"/>
  <c r="AT16" i="1"/>
  <c r="Y16" i="1"/>
  <c r="X16" i="1"/>
  <c r="U16" i="1"/>
  <c r="T16" i="1"/>
  <c r="Q16" i="1"/>
  <c r="P16" i="1"/>
  <c r="M16" i="1"/>
  <c r="L16" i="1"/>
  <c r="I16" i="1"/>
  <c r="H16" i="1"/>
  <c r="E16" i="1"/>
  <c r="D16" i="1"/>
  <c r="AY15" i="1"/>
  <c r="AX15" i="1"/>
  <c r="AW15" i="1"/>
  <c r="AV15" i="1"/>
  <c r="AU15" i="1"/>
  <c r="AT15" i="1"/>
  <c r="Y15" i="1"/>
  <c r="X15" i="1"/>
  <c r="U15" i="1"/>
  <c r="T15" i="1"/>
  <c r="Q15" i="1"/>
  <c r="P15" i="1"/>
  <c r="M15" i="1"/>
  <c r="L15" i="1"/>
  <c r="I15" i="1"/>
  <c r="H15" i="1"/>
  <c r="E15" i="1"/>
  <c r="D15" i="1"/>
  <c r="AY14" i="1"/>
  <c r="AX14" i="1"/>
  <c r="AW14" i="1"/>
  <c r="AV14" i="1"/>
  <c r="AU14" i="1"/>
  <c r="AT14" i="1"/>
  <c r="Y14" i="1"/>
  <c r="X14" i="1"/>
  <c r="U14" i="1"/>
  <c r="T14" i="1"/>
  <c r="Q14" i="1"/>
  <c r="P14" i="1"/>
  <c r="M14" i="1"/>
  <c r="L14" i="1"/>
  <c r="I14" i="1"/>
  <c r="H14" i="1"/>
  <c r="E14" i="1"/>
  <c r="D14" i="1"/>
  <c r="AY13" i="1"/>
  <c r="AX13" i="1"/>
  <c r="AW13" i="1"/>
  <c r="AV13" i="1"/>
  <c r="AU13" i="1"/>
  <c r="X13" i="1"/>
  <c r="U13" i="1"/>
  <c r="T13" i="1"/>
  <c r="Q13" i="1"/>
  <c r="P13" i="1"/>
  <c r="M13" i="1"/>
  <c r="L13" i="1"/>
  <c r="I13" i="1"/>
  <c r="H13" i="1"/>
  <c r="E13" i="1"/>
  <c r="D13" i="1"/>
  <c r="AY12" i="1"/>
  <c r="AX12" i="1"/>
  <c r="AW12" i="1"/>
  <c r="AV12" i="1"/>
  <c r="AU12" i="1"/>
  <c r="AT12" i="1"/>
  <c r="Y12" i="1"/>
  <c r="X12" i="1"/>
  <c r="U12" i="1"/>
  <c r="T12" i="1"/>
  <c r="Q12" i="1"/>
  <c r="P12" i="1"/>
  <c r="M12" i="1"/>
  <c r="L12" i="1"/>
  <c r="I12" i="1"/>
  <c r="H12" i="1"/>
  <c r="E12" i="1"/>
  <c r="D12" i="1"/>
  <c r="AY11" i="1"/>
  <c r="AX11" i="1"/>
  <c r="AW11" i="1"/>
  <c r="AV11" i="1"/>
  <c r="AU11" i="1"/>
  <c r="AT11" i="1"/>
  <c r="Y11" i="1"/>
  <c r="X11" i="1"/>
  <c r="U11" i="1"/>
  <c r="T11" i="1"/>
  <c r="Q11" i="1"/>
  <c r="P11" i="1"/>
  <c r="M11" i="1"/>
  <c r="L11" i="1"/>
  <c r="I11" i="1"/>
  <c r="H11" i="1"/>
  <c r="E11" i="1"/>
  <c r="D11" i="1"/>
  <c r="AY10" i="1"/>
  <c r="AX10" i="1"/>
  <c r="AW10" i="1"/>
  <c r="AV10" i="1"/>
  <c r="AU10" i="1"/>
  <c r="AT10" i="1"/>
  <c r="Y10" i="1"/>
  <c r="X10" i="1"/>
  <c r="U10" i="1"/>
  <c r="T10" i="1"/>
  <c r="Q10" i="1"/>
  <c r="P10" i="1"/>
  <c r="M10" i="1"/>
  <c r="L10" i="1"/>
  <c r="I10" i="1"/>
  <c r="H10" i="1"/>
  <c r="E10" i="1"/>
  <c r="D10" i="1"/>
  <c r="AY9" i="1"/>
  <c r="AX9" i="1"/>
  <c r="AW9" i="1"/>
  <c r="AV9" i="1"/>
  <c r="AU9" i="1"/>
  <c r="AT9" i="1"/>
  <c r="Y9" i="1"/>
  <c r="X9" i="1"/>
  <c r="U9" i="1"/>
  <c r="T9" i="1"/>
  <c r="Q9" i="1"/>
  <c r="P9" i="1"/>
  <c r="M9" i="1"/>
  <c r="L9" i="1"/>
  <c r="I9" i="1"/>
  <c r="H9" i="1"/>
  <c r="E9" i="1"/>
  <c r="D9" i="1"/>
  <c r="AT13" i="1"/>
  <c r="Y13" i="1"/>
  <c r="AQ41" i="1" l="1"/>
  <c r="AW41" i="1" s="1"/>
  <c r="AO41" i="1"/>
  <c r="AU41" i="1" s="1"/>
  <c r="AA34" i="1" l="1"/>
  <c r="E34" i="1" s="1"/>
  <c r="AO40" i="1" l="1"/>
  <c r="AU40" i="1" s="1"/>
  <c r="AO34" i="1"/>
  <c r="AU34" i="1" s="1"/>
  <c r="AO43" i="1" l="1"/>
  <c r="AU43" i="1" s="1"/>
  <c r="AS34" i="1"/>
  <c r="AY34" i="1" s="1"/>
  <c r="AQ34" i="1"/>
  <c r="AW34" i="1" s="1"/>
  <c r="AS40" i="1" l="1"/>
  <c r="AY40" i="1" s="1"/>
  <c r="AQ40" i="1"/>
  <c r="AW40" i="1" s="1"/>
  <c r="AK40" i="1"/>
  <c r="Y40" i="1" s="1"/>
  <c r="AI40" i="1"/>
  <c r="U40" i="1" s="1"/>
  <c r="AG40" i="1"/>
  <c r="Q40" i="1" s="1"/>
  <c r="AE40" i="1"/>
  <c r="M40" i="1" s="1"/>
  <c r="AC40" i="1"/>
  <c r="I40" i="1" s="1"/>
  <c r="AS41" i="1"/>
  <c r="AY41" i="1" s="1"/>
  <c r="AK41" i="1"/>
  <c r="Y41" i="1" s="1"/>
  <c r="AI41" i="1"/>
  <c r="U41" i="1" s="1"/>
  <c r="AG41" i="1"/>
  <c r="Q41" i="1" s="1"/>
  <c r="AE41" i="1"/>
  <c r="M41" i="1" s="1"/>
  <c r="AC41" i="1"/>
  <c r="I41" i="1" s="1"/>
  <c r="AA41" i="1"/>
  <c r="E41" i="1" s="1"/>
  <c r="AC34" i="1" l="1"/>
  <c r="I34" i="1" s="1"/>
  <c r="AE34" i="1"/>
  <c r="M34" i="1" s="1"/>
  <c r="AG34" i="1"/>
  <c r="Q34" i="1" s="1"/>
  <c r="AI34" i="1"/>
  <c r="U34" i="1" s="1"/>
  <c r="AK34" i="1"/>
  <c r="Y34" i="1" s="1"/>
  <c r="AA40" i="1" l="1"/>
  <c r="E40" i="1" s="1"/>
  <c r="AG43" i="1" l="1"/>
  <c r="Q43" i="1" s="1"/>
  <c r="AI43" i="1"/>
  <c r="U43" i="1" s="1"/>
  <c r="AK43" i="1"/>
  <c r="Y43" i="1" s="1"/>
  <c r="AE43" i="1"/>
  <c r="M43" i="1" s="1"/>
  <c r="AA43" i="1"/>
  <c r="E43" i="1" s="1"/>
  <c r="AC43" i="1"/>
  <c r="I43" i="1" s="1"/>
  <c r="AQ43" i="1"/>
  <c r="AW43" i="1" s="1"/>
  <c r="AS43" i="1"/>
  <c r="AY43" i="1" s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D59" i="1"/>
  <c r="T55" i="1" l="1"/>
  <c r="L55" i="1"/>
  <c r="H55" i="1"/>
  <c r="D55" i="1"/>
  <c r="Q55" i="1"/>
  <c r="I55" i="1"/>
  <c r="O55" i="1"/>
  <c r="K55" i="1"/>
  <c r="F55" i="1"/>
  <c r="J55" i="1"/>
  <c r="R55" i="1"/>
  <c r="G55" i="1"/>
  <c r="S55" i="1"/>
  <c r="P55" i="1"/>
  <c r="E55" i="1"/>
  <c r="M55" i="1"/>
  <c r="N55" i="1"/>
</calcChain>
</file>

<file path=xl/sharedStrings.xml><?xml version="1.0" encoding="utf-8"?>
<sst xmlns="http://schemas.openxmlformats.org/spreadsheetml/2006/main" count="100" uniqueCount="82">
  <si>
    <t>Территории</t>
  </si>
  <si>
    <t>Болезни органов дыхания</t>
  </si>
  <si>
    <t>Болезни органов пищеварения</t>
  </si>
  <si>
    <t>Алнашский р-н</t>
  </si>
  <si>
    <t>Балезинский р-н</t>
  </si>
  <si>
    <t>Вавожский р-н</t>
  </si>
  <si>
    <t>Воткинский р-н</t>
  </si>
  <si>
    <t>Глазовский р-н</t>
  </si>
  <si>
    <t>Граховский р-н</t>
  </si>
  <si>
    <t>Дебесский р-н</t>
  </si>
  <si>
    <t>Завьяловский р-н</t>
  </si>
  <si>
    <t>Игринский р-н</t>
  </si>
  <si>
    <t>Камбарский р-н</t>
  </si>
  <si>
    <t>Каракулинский р-н</t>
  </si>
  <si>
    <t>Кезский р-н</t>
  </si>
  <si>
    <t>Кизнерский р-н</t>
  </si>
  <si>
    <t>Киясовский р-н</t>
  </si>
  <si>
    <t>Красногорский р-н</t>
  </si>
  <si>
    <t>М-Пургинский р-н</t>
  </si>
  <si>
    <t>Можгинский р-н</t>
  </si>
  <si>
    <t>Сарапульский р-н</t>
  </si>
  <si>
    <t>Селтинский р-н</t>
  </si>
  <si>
    <t>Сюмсинский р-н</t>
  </si>
  <si>
    <t>Увинский р-н</t>
  </si>
  <si>
    <t>Шарканский р-н</t>
  </si>
  <si>
    <t>Юкаменский р-н</t>
  </si>
  <si>
    <t>Як-Бодьинский р-н</t>
  </si>
  <si>
    <t>Ярский р-н</t>
  </si>
  <si>
    <t>Итого по районам</t>
  </si>
  <si>
    <t>г.Ижевск</t>
  </si>
  <si>
    <t>г.Воткинск</t>
  </si>
  <si>
    <t>г.Глазов</t>
  </si>
  <si>
    <t>г.Можга</t>
  </si>
  <si>
    <t>г.Сарапул</t>
  </si>
  <si>
    <t>Итого по городам</t>
  </si>
  <si>
    <t>г.Можга+Можгин.р-н</t>
  </si>
  <si>
    <t>Итого по УР</t>
  </si>
  <si>
    <t>ПФО</t>
  </si>
  <si>
    <t>РФ</t>
  </si>
  <si>
    <t>Все население</t>
  </si>
  <si>
    <t>в т.ч. в трудоспособном возрасте</t>
  </si>
  <si>
    <t>дыхание</t>
  </si>
  <si>
    <t>пищеварение</t>
  </si>
  <si>
    <t>БСК</t>
  </si>
  <si>
    <t>Болезни системы кровообращения</t>
  </si>
  <si>
    <t>Злокачественные новообразования</t>
  </si>
  <si>
    <t>ЗНО</t>
  </si>
  <si>
    <t>ИБС</t>
  </si>
  <si>
    <t>ЦВБ</t>
  </si>
  <si>
    <t>( на 100 000 соответствующего возраста)</t>
  </si>
  <si>
    <t>всего</t>
  </si>
  <si>
    <t>всего на 100 тыс</t>
  </si>
  <si>
    <t>н.с. на 100 тыс</t>
  </si>
  <si>
    <t>новообразования</t>
  </si>
  <si>
    <t>новообразования на 100 тыс</t>
  </si>
  <si>
    <t xml:space="preserve">  От всех причин</t>
  </si>
  <si>
    <t>умершие по причинам смерти от :</t>
  </si>
  <si>
    <t>некоторых инфекционных и паразитарных болезней</t>
  </si>
  <si>
    <t>из них:</t>
  </si>
  <si>
    <t>новообразований</t>
  </si>
  <si>
    <t xml:space="preserve"> в том числе от:</t>
  </si>
  <si>
    <t>болезней органов дыхания</t>
  </si>
  <si>
    <t>болезней органов пищеварения</t>
  </si>
  <si>
    <t>внешних причин смерти</t>
  </si>
  <si>
    <t>из них от:</t>
  </si>
  <si>
    <t>от туберкулеза</t>
  </si>
  <si>
    <t>транспортных всех видов травм</t>
  </si>
  <si>
    <t>в т. ч.</t>
  </si>
  <si>
    <t>случайных отравлений алкоголем</t>
  </si>
  <si>
    <t>самоубийств</t>
  </si>
  <si>
    <t>убийств</t>
  </si>
  <si>
    <t xml:space="preserve">отравлений и воздействия алкоголем с неопределен-ными намере-ниями
</t>
  </si>
  <si>
    <t>от ДТП</t>
  </si>
  <si>
    <t>на 100 тыс. нас. труд. Возраста</t>
  </si>
  <si>
    <t>%</t>
  </si>
  <si>
    <t>абс.</t>
  </si>
  <si>
    <t>сохраненные жизни</t>
  </si>
  <si>
    <t>Население</t>
  </si>
  <si>
    <t>н.с. (внеш причины)</t>
  </si>
  <si>
    <t xml:space="preserve">2019/2018 </t>
  </si>
  <si>
    <t>Число умерших от некоторых причин в трудоспособном возрасте в разрезе территорий Удмуртской Республики за 8 месяцев 2018- 2019гг.</t>
  </si>
  <si>
    <t>г.Глазов+ р-н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</si>
</sst>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u val="double"/>
      <sz val="13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u val="double"/>
      <sz val="13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9" fillId="0" borderId="0"/>
    <xf numFmtId="0" fontId="10" fillId="0" borderId="0"/>
    <xf numFmtId="0" fontId="13" fillId="0" borderId="0"/>
    <xf numFmtId="0" fontId="14" fillId="0" borderId="0"/>
    <xf numFmtId="0" fontId="14" fillId="0" borderId="0"/>
  </cellStyleXfs>
  <cellXfs count="283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164" fontId="2" fillId="0" borderId="18" xfId="0" applyNumberFormat="1" applyFont="1" applyBorder="1"/>
    <xf numFmtId="0" fontId="4" fillId="0" borderId="6" xfId="0" applyFont="1" applyBorder="1"/>
    <xf numFmtId="0" fontId="4" fillId="0" borderId="35" xfId="0" applyFont="1" applyBorder="1"/>
    <xf numFmtId="164" fontId="2" fillId="0" borderId="29" xfId="0" applyNumberFormat="1" applyFont="1" applyBorder="1"/>
    <xf numFmtId="0" fontId="0" fillId="0" borderId="30" xfId="0" applyBorder="1"/>
    <xf numFmtId="164" fontId="0" fillId="0" borderId="30" xfId="0" applyNumberFormat="1" applyBorder="1"/>
    <xf numFmtId="0" fontId="0" fillId="0" borderId="0" xfId="0" applyBorder="1"/>
    <xf numFmtId="164" fontId="0" fillId="0" borderId="49" xfId="0" applyNumberFormat="1" applyBorder="1"/>
    <xf numFmtId="0" fontId="0" fillId="0" borderId="49" xfId="0" applyBorder="1"/>
    <xf numFmtId="0" fontId="0" fillId="0" borderId="50" xfId="0" applyBorder="1"/>
    <xf numFmtId="0" fontId="0" fillId="0" borderId="19" xfId="0" applyBorder="1"/>
    <xf numFmtId="0" fontId="2" fillId="0" borderId="30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2" fillId="0" borderId="30" xfId="0" applyFont="1" applyBorder="1" applyAlignment="1">
      <alignment horizontal="center" vertical="center" wrapText="1"/>
    </xf>
    <xf numFmtId="0" fontId="3" fillId="0" borderId="30" xfId="0" applyFont="1" applyBorder="1"/>
    <xf numFmtId="0" fontId="3" fillId="0" borderId="30" xfId="0" applyFont="1" applyFill="1" applyBorder="1" applyAlignment="1">
      <alignment horizontal="center"/>
    </xf>
    <xf numFmtId="0" fontId="0" fillId="0" borderId="33" xfId="0" applyBorder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3" xfId="0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4" fillId="0" borderId="5" xfId="0" applyFont="1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30" xfId="0" applyBorder="1" applyAlignment="1">
      <alignment wrapText="1"/>
    </xf>
    <xf numFmtId="0" fontId="0" fillId="0" borderId="30" xfId="0" applyBorder="1" applyAlignment="1">
      <alignment horizontal="center" wrapText="1"/>
    </xf>
    <xf numFmtId="1" fontId="0" fillId="0" borderId="41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wrapText="1"/>
    </xf>
    <xf numFmtId="164" fontId="1" fillId="0" borderId="28" xfId="0" applyNumberFormat="1" applyFont="1" applyFill="1" applyBorder="1" applyAlignment="1">
      <alignment horizontal="center" wrapText="1"/>
    </xf>
    <xf numFmtId="164" fontId="1" fillId="0" borderId="16" xfId="0" applyNumberFormat="1" applyFont="1" applyFill="1" applyBorder="1" applyAlignment="1">
      <alignment horizontal="center" wrapText="1"/>
    </xf>
    <xf numFmtId="164" fontId="1" fillId="0" borderId="30" xfId="0" applyNumberFormat="1" applyFont="1" applyFill="1" applyBorder="1" applyAlignment="1">
      <alignment horizontal="center" wrapText="1"/>
    </xf>
    <xf numFmtId="164" fontId="1" fillId="0" borderId="22" xfId="0" applyNumberFormat="1" applyFont="1" applyFill="1" applyBorder="1" applyAlignment="1">
      <alignment horizontal="center" wrapText="1"/>
    </xf>
    <xf numFmtId="164" fontId="1" fillId="0" borderId="41" xfId="0" applyNumberFormat="1" applyFont="1" applyFill="1" applyBorder="1" applyAlignment="1">
      <alignment horizontal="center" wrapText="1"/>
    </xf>
    <xf numFmtId="164" fontId="6" fillId="0" borderId="8" xfId="0" applyNumberFormat="1" applyFont="1" applyFill="1" applyBorder="1" applyAlignment="1">
      <alignment horizontal="center" wrapText="1"/>
    </xf>
    <xf numFmtId="164" fontId="1" fillId="0" borderId="28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9" xfId="0" applyNumberFormat="1" applyFont="1" applyBorder="1" applyAlignment="1">
      <alignment horizont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32" xfId="0" applyNumberFormat="1" applyFont="1" applyBorder="1" applyAlignment="1">
      <alignment horizontal="center" wrapText="1"/>
    </xf>
    <xf numFmtId="164" fontId="1" fillId="0" borderId="30" xfId="0" applyNumberFormat="1" applyFont="1" applyBorder="1" applyAlignment="1">
      <alignment horizontal="center" wrapText="1"/>
    </xf>
    <xf numFmtId="164" fontId="1" fillId="0" borderId="16" xfId="0" applyNumberFormat="1" applyFont="1" applyBorder="1" applyAlignment="1">
      <alignment horizontal="center" wrapText="1"/>
    </xf>
    <xf numFmtId="164" fontId="1" fillId="0" borderId="15" xfId="0" applyNumberFormat="1" applyFont="1" applyBorder="1" applyAlignment="1">
      <alignment horizontal="center" wrapText="1"/>
    </xf>
    <xf numFmtId="164" fontId="1" fillId="0" borderId="41" xfId="0" applyNumberFormat="1" applyFont="1" applyBorder="1" applyAlignment="1">
      <alignment horizontal="center" wrapText="1"/>
    </xf>
    <xf numFmtId="164" fontId="1" fillId="0" borderId="22" xfId="0" applyNumberFormat="1" applyFont="1" applyBorder="1" applyAlignment="1">
      <alignment horizontal="center" wrapText="1"/>
    </xf>
    <xf numFmtId="164" fontId="1" fillId="0" borderId="23" xfId="0" applyNumberFormat="1" applyFont="1" applyBorder="1" applyAlignment="1">
      <alignment horizontal="center" wrapText="1"/>
    </xf>
    <xf numFmtId="164" fontId="6" fillId="0" borderId="42" xfId="0" applyNumberFormat="1" applyFont="1" applyBorder="1" applyAlignment="1">
      <alignment horizontal="center" wrapText="1"/>
    </xf>
    <xf numFmtId="164" fontId="6" fillId="0" borderId="8" xfId="0" applyNumberFormat="1" applyFont="1" applyBorder="1" applyAlignment="1">
      <alignment horizontal="center" wrapText="1"/>
    </xf>
    <xf numFmtId="164" fontId="2" fillId="0" borderId="42" xfId="0" applyNumberFormat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164" fontId="2" fillId="0" borderId="36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164" fontId="7" fillId="0" borderId="28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 wrapText="1"/>
    </xf>
    <xf numFmtId="164" fontId="7" fillId="0" borderId="9" xfId="0" applyNumberFormat="1" applyFont="1" applyFill="1" applyBorder="1" applyAlignment="1">
      <alignment horizontal="center" wrapText="1"/>
    </xf>
    <xf numFmtId="164" fontId="7" fillId="0" borderId="28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164" fontId="1" fillId="0" borderId="37" xfId="0" applyNumberFormat="1" applyFont="1" applyBorder="1" applyAlignment="1">
      <alignment horizontal="center" wrapText="1"/>
    </xf>
    <xf numFmtId="164" fontId="7" fillId="0" borderId="19" xfId="0" applyNumberFormat="1" applyFont="1" applyBorder="1" applyAlignment="1">
      <alignment horizontal="center" wrapText="1"/>
    </xf>
    <xf numFmtId="164" fontId="7" fillId="0" borderId="52" xfId="0" applyNumberFormat="1" applyFont="1" applyFill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4" fontId="6" fillId="0" borderId="36" xfId="0" applyNumberFormat="1" applyFont="1" applyFill="1" applyBorder="1" applyAlignment="1">
      <alignment horizontal="center" wrapText="1"/>
    </xf>
    <xf numFmtId="164" fontId="2" fillId="0" borderId="28" xfId="0" applyNumberFormat="1" applyFont="1" applyBorder="1"/>
    <xf numFmtId="164" fontId="2" fillId="0" borderId="20" xfId="0" applyNumberFormat="1" applyFont="1" applyBorder="1"/>
    <xf numFmtId="164" fontId="0" fillId="0" borderId="4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wrapText="1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164" fontId="1" fillId="0" borderId="43" xfId="0" applyNumberFormat="1" applyFont="1" applyBorder="1" applyAlignment="1">
      <alignment horizontal="center" wrapText="1"/>
    </xf>
    <xf numFmtId="164" fontId="1" fillId="0" borderId="55" xfId="0" applyNumberFormat="1" applyFont="1" applyBorder="1" applyAlignment="1">
      <alignment horizontal="center" wrapText="1"/>
    </xf>
    <xf numFmtId="164" fontId="1" fillId="0" borderId="56" xfId="0" applyNumberFormat="1" applyFont="1" applyBorder="1" applyAlignment="1">
      <alignment horizontal="center" wrapText="1"/>
    </xf>
    <xf numFmtId="0" fontId="0" fillId="0" borderId="3" xfId="0" applyFill="1" applyBorder="1" applyAlignment="1">
      <alignment horizontal="justify" wrapText="1"/>
    </xf>
    <xf numFmtId="164" fontId="1" fillId="0" borderId="20" xfId="0" applyNumberFormat="1" applyFont="1" applyFill="1" applyBorder="1" applyAlignment="1">
      <alignment horizontal="center" wrapText="1"/>
    </xf>
    <xf numFmtId="164" fontId="1" fillId="0" borderId="15" xfId="0" applyNumberFormat="1" applyFont="1" applyFill="1" applyBorder="1" applyAlignment="1">
      <alignment horizontal="center" wrapText="1"/>
    </xf>
    <xf numFmtId="164" fontId="1" fillId="0" borderId="32" xfId="0" applyNumberFormat="1" applyFont="1" applyFill="1" applyBorder="1" applyAlignment="1">
      <alignment horizontal="center" wrapText="1"/>
    </xf>
    <xf numFmtId="164" fontId="0" fillId="0" borderId="9" xfId="0" applyNumberFormat="1" applyFill="1" applyBorder="1" applyAlignment="1">
      <alignment horizontal="center" vertical="center" wrapText="1"/>
    </xf>
    <xf numFmtId="164" fontId="0" fillId="0" borderId="20" xfId="0" applyNumberFormat="1" applyFill="1" applyBorder="1" applyAlignment="1">
      <alignment horizontal="center" vertical="center" wrapText="1"/>
    </xf>
    <xf numFmtId="164" fontId="0" fillId="0" borderId="19" xfId="0" applyNumberFormat="1" applyFill="1" applyBorder="1" applyAlignment="1">
      <alignment horizontal="center" vertical="center" wrapText="1"/>
    </xf>
    <xf numFmtId="164" fontId="0" fillId="0" borderId="32" xfId="0" applyNumberFormat="1" applyFill="1" applyBorder="1" applyAlignment="1">
      <alignment horizontal="center" vertical="center" wrapText="1"/>
    </xf>
    <xf numFmtId="164" fontId="0" fillId="0" borderId="20" xfId="0" applyNumberFormat="1" applyFill="1" applyBorder="1" applyAlignment="1">
      <alignment horizontal="center" wrapText="1"/>
    </xf>
    <xf numFmtId="0" fontId="0" fillId="0" borderId="0" xfId="0" applyFill="1" applyAlignment="1">
      <alignment horizontal="justify" wrapText="1"/>
    </xf>
    <xf numFmtId="164" fontId="2" fillId="0" borderId="24" xfId="0" applyNumberFormat="1" applyFont="1" applyBorder="1" applyAlignment="1">
      <alignment horizontal="center" wrapText="1"/>
    </xf>
    <xf numFmtId="1" fontId="8" fillId="0" borderId="42" xfId="0" applyNumberFormat="1" applyFont="1" applyBorder="1" applyAlignment="1">
      <alignment horizontal="center" vertical="center" wrapText="1"/>
    </xf>
    <xf numFmtId="1" fontId="8" fillId="0" borderId="2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justify" wrapText="1"/>
    </xf>
    <xf numFmtId="0" fontId="8" fillId="0" borderId="4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wrapText="1"/>
    </xf>
    <xf numFmtId="0" fontId="8" fillId="0" borderId="24" xfId="0" applyFont="1" applyBorder="1" applyAlignment="1">
      <alignment horizontal="center" vertical="center" wrapText="1"/>
    </xf>
    <xf numFmtId="164" fontId="7" fillId="0" borderId="43" xfId="0" applyNumberFormat="1" applyFont="1" applyFill="1" applyBorder="1" applyAlignment="1">
      <alignment horizontal="center" wrapText="1"/>
    </xf>
    <xf numFmtId="0" fontId="2" fillId="0" borderId="57" xfId="0" applyFont="1" applyBorder="1" applyAlignment="1">
      <alignment horizontal="center"/>
    </xf>
    <xf numFmtId="164" fontId="1" fillId="0" borderId="38" xfId="0" applyNumberFormat="1" applyFont="1" applyBorder="1" applyAlignment="1">
      <alignment horizontal="center" wrapText="1"/>
    </xf>
    <xf numFmtId="164" fontId="0" fillId="0" borderId="22" xfId="0" applyNumberFormat="1" applyBorder="1" applyAlignment="1">
      <alignment horizontal="center"/>
    </xf>
    <xf numFmtId="164" fontId="1" fillId="0" borderId="40" xfId="0" applyNumberFormat="1" applyFont="1" applyBorder="1" applyAlignment="1">
      <alignment horizontal="center" wrapText="1"/>
    </xf>
    <xf numFmtId="164" fontId="1" fillId="0" borderId="31" xfId="0" applyNumberFormat="1" applyFont="1" applyBorder="1" applyAlignment="1">
      <alignment horizontal="center" wrapText="1"/>
    </xf>
    <xf numFmtId="164" fontId="1" fillId="0" borderId="31" xfId="0" applyNumberFormat="1" applyFont="1" applyFill="1" applyBorder="1" applyAlignment="1">
      <alignment horizontal="center" wrapText="1"/>
    </xf>
    <xf numFmtId="164" fontId="1" fillId="0" borderId="47" xfId="0" applyNumberFormat="1" applyFont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52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42" xfId="0" applyNumberFormat="1" applyFont="1" applyBorder="1" applyAlignment="1">
      <alignment horizontal="center"/>
    </xf>
    <xf numFmtId="164" fontId="4" fillId="0" borderId="24" xfId="0" applyNumberFormat="1" applyFont="1" applyFill="1" applyBorder="1" applyAlignment="1">
      <alignment horizontal="center"/>
    </xf>
    <xf numFmtId="0" fontId="0" fillId="0" borderId="41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0" fontId="2" fillId="0" borderId="42" xfId="0" applyFont="1" applyFill="1" applyBorder="1" applyAlignment="1">
      <alignment horizontal="center"/>
    </xf>
    <xf numFmtId="0" fontId="2" fillId="0" borderId="30" xfId="0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vertical="center" wrapText="1"/>
    </xf>
    <xf numFmtId="164" fontId="0" fillId="0" borderId="49" xfId="0" applyNumberFormat="1" applyBorder="1" applyAlignment="1">
      <alignment horizontal="center" vertical="center" wrapText="1"/>
    </xf>
    <xf numFmtId="164" fontId="0" fillId="0" borderId="55" xfId="0" applyNumberFormat="1" applyBorder="1" applyAlignment="1">
      <alignment horizontal="center" vertical="center" wrapText="1"/>
    </xf>
    <xf numFmtId="164" fontId="0" fillId="0" borderId="56" xfId="0" applyNumberFormat="1" applyBorder="1" applyAlignment="1">
      <alignment horizontal="center" vertical="center" wrapText="1"/>
    </xf>
    <xf numFmtId="164" fontId="0" fillId="0" borderId="52" xfId="0" applyNumberFormat="1" applyBorder="1" applyAlignment="1">
      <alignment horizontal="center" vertical="center" wrapText="1"/>
    </xf>
    <xf numFmtId="164" fontId="0" fillId="0" borderId="55" xfId="0" applyNumberFormat="1" applyBorder="1" applyAlignment="1">
      <alignment horizontal="center" wrapText="1"/>
    </xf>
    <xf numFmtId="164" fontId="8" fillId="0" borderId="8" xfId="0" applyNumberFormat="1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0" borderId="36" xfId="0" applyNumberFormat="1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horizontal="center" wrapText="1"/>
    </xf>
    <xf numFmtId="0" fontId="0" fillId="0" borderId="32" xfId="0" applyBorder="1" applyAlignment="1">
      <alignment horizontal="center" vertical="center" wrapText="1"/>
    </xf>
    <xf numFmtId="1" fontId="8" fillId="0" borderId="36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61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6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1" fontId="0" fillId="0" borderId="47" xfId="0" applyNumberFormat="1" applyBorder="1" applyAlignment="1">
      <alignment horizontal="center" vertical="center" wrapText="1"/>
    </xf>
    <xf numFmtId="1" fontId="0" fillId="0" borderId="62" xfId="0" applyNumberFormat="1" applyBorder="1" applyAlignment="1">
      <alignment horizontal="center" vertical="center" wrapText="1"/>
    </xf>
    <xf numFmtId="0" fontId="0" fillId="0" borderId="32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1" fontId="0" fillId="0" borderId="37" xfId="0" applyNumberForma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 wrapText="1"/>
    </xf>
    <xf numFmtId="1" fontId="0" fillId="0" borderId="16" xfId="0" applyNumberFormat="1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1" fontId="0" fillId="0" borderId="22" xfId="0" applyNumberFormat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4" fillId="0" borderId="30" xfId="5" applyBorder="1" applyAlignment="1">
      <alignment wrapText="1"/>
    </xf>
    <xf numFmtId="1" fontId="0" fillId="0" borderId="30" xfId="0" applyNumberFormat="1" applyBorder="1" applyAlignment="1">
      <alignment horizontal="center" vertical="center" wrapText="1"/>
    </xf>
    <xf numFmtId="1" fontId="0" fillId="0" borderId="41" xfId="0" applyNumberFormat="1" applyBorder="1" applyAlignment="1">
      <alignment horizontal="center" vertical="center" wrapText="1"/>
    </xf>
    <xf numFmtId="1" fontId="0" fillId="0" borderId="28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" fontId="0" fillId="0" borderId="42" xfId="0" applyNumberForma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1" fontId="0" fillId="0" borderId="41" xfId="0" applyNumberFormat="1" applyBorder="1" applyAlignment="1">
      <alignment horizontal="center" vertical="center" wrapText="1"/>
    </xf>
    <xf numFmtId="1" fontId="0" fillId="0" borderId="28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" fontId="0" fillId="0" borderId="42" xfId="0" applyNumberFormat="1" applyBorder="1" applyAlignment="1">
      <alignment horizontal="center" vertical="center" wrapText="1"/>
    </xf>
    <xf numFmtId="1" fontId="0" fillId="0" borderId="30" xfId="0" applyNumberFormat="1" applyBorder="1" applyAlignment="1">
      <alignment horizontal="center" vertical="center" wrapText="1"/>
    </xf>
    <xf numFmtId="1" fontId="0" fillId="0" borderId="41" xfId="0" applyNumberFormat="1" applyBorder="1" applyAlignment="1">
      <alignment horizontal="center" vertical="center" wrapText="1"/>
    </xf>
    <xf numFmtId="1" fontId="0" fillId="0" borderId="28" xfId="0" applyNumberForma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" fontId="0" fillId="0" borderId="42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" fontId="0" fillId="0" borderId="41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" fontId="0" fillId="0" borderId="42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" fontId="0" fillId="0" borderId="41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" fontId="0" fillId="0" borderId="42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" fontId="0" fillId="0" borderId="41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" fontId="0" fillId="0" borderId="41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" fontId="0" fillId="0" borderId="42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" fontId="0" fillId="0" borderId="41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" fontId="0" fillId="0" borderId="42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" fontId="0" fillId="0" borderId="41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" fontId="0" fillId="0" borderId="24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7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38" xfId="0" applyBorder="1" applyAlignment="1">
      <alignment horizontal="center"/>
    </xf>
    <xf numFmtId="0" fontId="0" fillId="0" borderId="38" xfId="0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0" fillId="0" borderId="10" xfId="0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2" fillId="0" borderId="43" xfId="0" applyFont="1" applyBorder="1" applyAlignment="1">
      <alignment horizontal="center" wrapText="1"/>
    </xf>
    <xf numFmtId="0" fontId="8" fillId="0" borderId="30" xfId="0" applyFont="1" applyBorder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164" fontId="2" fillId="0" borderId="42" xfId="0" applyNumberFormat="1" applyFont="1" applyFill="1" applyBorder="1" applyAlignment="1">
      <alignment horizontal="center" wrapText="1"/>
    </xf>
    <xf numFmtId="164" fontId="2" fillId="0" borderId="24" xfId="0" applyNumberFormat="1" applyFont="1" applyFill="1" applyBorder="1" applyAlignment="1">
      <alignment horizontal="center" wrapText="1"/>
    </xf>
    <xf numFmtId="164" fontId="4" fillId="0" borderId="59" xfId="0" applyNumberFormat="1" applyFont="1" applyFill="1" applyBorder="1" applyAlignment="1">
      <alignment horizontal="center"/>
    </xf>
    <xf numFmtId="164" fontId="4" fillId="0" borderId="60" xfId="0" applyNumberFormat="1" applyFont="1" applyFill="1" applyBorder="1" applyAlignment="1">
      <alignment horizontal="center"/>
    </xf>
    <xf numFmtId="164" fontId="6" fillId="0" borderId="42" xfId="0" applyNumberFormat="1" applyFont="1" applyFill="1" applyBorder="1" applyAlignment="1">
      <alignment horizontal="center" wrapText="1"/>
    </xf>
    <xf numFmtId="164" fontId="4" fillId="0" borderId="51" xfId="0" applyNumberFormat="1" applyFont="1" applyFill="1" applyBorder="1" applyAlignment="1">
      <alignment horizontal="center"/>
    </xf>
    <xf numFmtId="164" fontId="4" fillId="0" borderId="14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 wrapText="1"/>
    </xf>
    <xf numFmtId="164" fontId="2" fillId="0" borderId="36" xfId="0" applyNumberFormat="1" applyFont="1" applyFill="1" applyBorder="1" applyAlignment="1">
      <alignment horizontal="center" wrapText="1"/>
    </xf>
    <xf numFmtId="164" fontId="4" fillId="0" borderId="46" xfId="0" applyNumberFormat="1" applyFont="1" applyFill="1" applyBorder="1" applyAlignment="1">
      <alignment horizontal="center"/>
    </xf>
    <xf numFmtId="0" fontId="6" fillId="0" borderId="38" xfId="0" applyFont="1" applyFill="1" applyBorder="1"/>
    <xf numFmtId="0" fontId="6" fillId="0" borderId="39" xfId="0" applyFont="1" applyFill="1" applyBorder="1"/>
    <xf numFmtId="164" fontId="4" fillId="0" borderId="42" xfId="0" applyNumberFormat="1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164" fontId="2" fillId="0" borderId="38" xfId="0" applyNumberFormat="1" applyFont="1" applyFill="1" applyBorder="1" applyAlignment="1">
      <alignment horizontal="center"/>
    </xf>
    <xf numFmtId="164" fontId="2" fillId="0" borderId="39" xfId="0" applyNumberFormat="1" applyFont="1" applyFill="1" applyBorder="1" applyAlignment="1">
      <alignment horizontal="center"/>
    </xf>
    <xf numFmtId="164" fontId="4" fillId="0" borderId="26" xfId="0" applyNumberFormat="1" applyFont="1" applyFill="1" applyBorder="1" applyAlignment="1">
      <alignment horizontal="center"/>
    </xf>
    <xf numFmtId="164" fontId="4" fillId="0" borderId="58" xfId="0" applyNumberFormat="1" applyFont="1" applyFill="1" applyBorder="1" applyAlignment="1">
      <alignment horizontal="center"/>
    </xf>
    <xf numFmtId="164" fontId="2" fillId="0" borderId="44" xfId="0" applyNumberFormat="1" applyFont="1" applyFill="1" applyBorder="1"/>
    <xf numFmtId="164" fontId="2" fillId="0" borderId="40" xfId="0" applyNumberFormat="1" applyFont="1" applyFill="1" applyBorder="1"/>
    <xf numFmtId="0" fontId="6" fillId="0" borderId="29" xfId="0" applyFont="1" applyFill="1" applyBorder="1"/>
    <xf numFmtId="0" fontId="6" fillId="0" borderId="18" xfId="0" applyFont="1" applyFill="1" applyBorder="1"/>
    <xf numFmtId="164" fontId="4" fillId="0" borderId="45" xfId="0" applyNumberFormat="1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164" fontId="2" fillId="0" borderId="45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164" fontId="2" fillId="0" borderId="46" xfId="0" applyNumberFormat="1" applyFont="1" applyFill="1" applyBorder="1" applyAlignment="1">
      <alignment horizontal="center"/>
    </xf>
    <xf numFmtId="164" fontId="2" fillId="0" borderId="21" xfId="0" applyNumberFormat="1" applyFont="1" applyFill="1" applyBorder="1"/>
    <xf numFmtId="164" fontId="2" fillId="0" borderId="34" xfId="0" applyNumberFormat="1" applyFont="1" applyFill="1" applyBorder="1"/>
  </cellXfs>
  <cellStyles count="6">
    <cellStyle name="Обычный" xfId="0" builtinId="0"/>
    <cellStyle name="Обычный 2" xfId="1"/>
    <cellStyle name="Обычный 3" xfId="2"/>
    <cellStyle name="Обычный 3 2" xfId="5"/>
    <cellStyle name="Обычный 4" xfId="3"/>
    <cellStyle name="Обычный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59"/>
  <sheetViews>
    <sheetView tabSelected="1" topLeftCell="A34" zoomScaleNormal="100" zoomScaleSheetLayoutView="100" workbookViewId="0">
      <pane xSplit="1" topLeftCell="B1" activePane="topRight" state="frozen"/>
      <selection activeCell="A4" sqref="A4"/>
      <selection pane="topRight" activeCell="H49" sqref="H49:H52"/>
    </sheetView>
  </sheetViews>
  <sheetFormatPr defaultRowHeight="15" x14ac:dyDescent="0.25"/>
  <cols>
    <col min="1" max="1" width="22" customWidth="1"/>
    <col min="2" max="2" width="10.28515625" customWidth="1"/>
    <col min="3" max="3" width="13" customWidth="1"/>
    <col min="4" max="4" width="9.140625" customWidth="1"/>
    <col min="5" max="5" width="11.140625" customWidth="1"/>
    <col min="6" max="6" width="9.140625" customWidth="1"/>
    <col min="7" max="8" width="10.42578125" customWidth="1"/>
    <col min="9" max="9" width="10.7109375" customWidth="1"/>
    <col min="10" max="10" width="9.140625" customWidth="1"/>
    <col min="11" max="11" width="10.28515625" customWidth="1"/>
    <col min="12" max="12" width="9.85546875" customWidth="1"/>
    <col min="13" max="13" width="10" customWidth="1"/>
    <col min="14" max="19" width="9.140625" customWidth="1"/>
    <col min="20" max="20" width="10.28515625" customWidth="1"/>
    <col min="21" max="25" width="9.140625" customWidth="1"/>
    <col min="26" max="26" width="7.85546875" customWidth="1"/>
    <col min="27" max="27" width="7.5703125" customWidth="1"/>
    <col min="28" max="28" width="7.140625" customWidth="1"/>
    <col min="29" max="29" width="7.5703125" customWidth="1"/>
    <col min="30" max="30" width="7.42578125" customWidth="1"/>
    <col min="31" max="31" width="7.140625" customWidth="1"/>
    <col min="32" max="32" width="7.5703125" customWidth="1"/>
    <col min="33" max="33" width="8.85546875" customWidth="1"/>
    <col min="34" max="34" width="8.7109375" customWidth="1"/>
    <col min="35" max="35" width="7.28515625" customWidth="1"/>
    <col min="36" max="36" width="7.42578125" customWidth="1"/>
    <col min="37" max="37" width="7.85546875" customWidth="1"/>
    <col min="38" max="39" width="9.140625" customWidth="1"/>
    <col min="40" max="41" width="7.5703125" customWidth="1"/>
    <col min="42" max="42" width="8.140625" customWidth="1"/>
    <col min="43" max="43" width="8.85546875" customWidth="1"/>
    <col min="44" max="44" width="7.85546875" customWidth="1"/>
    <col min="45" max="45" width="9" customWidth="1"/>
    <col min="50" max="50" width="10.5703125" customWidth="1"/>
  </cols>
  <sheetData>
    <row r="2" spans="1:51" ht="17.25" x14ac:dyDescent="0.3">
      <c r="A2" s="234" t="s">
        <v>80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</row>
    <row r="3" spans="1:51" ht="17.25" x14ac:dyDescent="0.3">
      <c r="A3" s="67"/>
      <c r="B3" s="67"/>
      <c r="C3" s="67"/>
      <c r="D3" s="67"/>
      <c r="E3" s="67"/>
      <c r="F3" s="67"/>
      <c r="G3" s="237"/>
      <c r="H3" s="237"/>
      <c r="I3" s="237"/>
      <c r="J3" s="237"/>
      <c r="K3" s="237"/>
      <c r="L3" s="237"/>
      <c r="M3" s="237"/>
      <c r="N3" s="23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51" ht="15.75" thickBot="1" x14ac:dyDescent="0.3">
      <c r="F4" s="236" t="s">
        <v>49</v>
      </c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</row>
    <row r="5" spans="1:51" ht="15" customHeight="1" x14ac:dyDescent="0.25">
      <c r="A5" s="220" t="s">
        <v>0</v>
      </c>
      <c r="B5" s="225" t="s">
        <v>45</v>
      </c>
      <c r="C5" s="223"/>
      <c r="D5" s="223"/>
      <c r="E5" s="226"/>
      <c r="F5" s="225" t="s">
        <v>44</v>
      </c>
      <c r="G5" s="223"/>
      <c r="H5" s="223"/>
      <c r="I5" s="223"/>
      <c r="J5" s="225" t="s">
        <v>47</v>
      </c>
      <c r="K5" s="223"/>
      <c r="L5" s="223"/>
      <c r="M5" s="226"/>
      <c r="N5" s="225" t="s">
        <v>48</v>
      </c>
      <c r="O5" s="223"/>
      <c r="P5" s="223"/>
      <c r="Q5" s="226"/>
      <c r="R5" s="223" t="s">
        <v>1</v>
      </c>
      <c r="S5" s="223"/>
      <c r="T5" s="223"/>
      <c r="U5" s="223"/>
      <c r="V5" s="225" t="s">
        <v>2</v>
      </c>
      <c r="W5" s="223"/>
      <c r="X5" s="223"/>
      <c r="Y5" s="226"/>
      <c r="Z5" s="1"/>
      <c r="AA5" s="1"/>
      <c r="AB5" s="1"/>
      <c r="AC5" s="1"/>
      <c r="AD5" s="2"/>
      <c r="AE5" s="2"/>
      <c r="AF5" s="2"/>
      <c r="AG5" s="2"/>
    </row>
    <row r="6" spans="1:51" ht="15.75" thickBot="1" x14ac:dyDescent="0.3">
      <c r="A6" s="221"/>
      <c r="B6" s="227"/>
      <c r="C6" s="224"/>
      <c r="D6" s="224"/>
      <c r="E6" s="228"/>
      <c r="F6" s="227"/>
      <c r="G6" s="224"/>
      <c r="H6" s="224"/>
      <c r="I6" s="224"/>
      <c r="J6" s="227"/>
      <c r="K6" s="224"/>
      <c r="L6" s="224"/>
      <c r="M6" s="228"/>
      <c r="N6" s="227"/>
      <c r="O6" s="224"/>
      <c r="P6" s="224"/>
      <c r="Q6" s="228"/>
      <c r="R6" s="224"/>
      <c r="S6" s="224"/>
      <c r="T6" s="224"/>
      <c r="U6" s="224"/>
      <c r="V6" s="227"/>
      <c r="W6" s="224"/>
      <c r="X6" s="224"/>
      <c r="Y6" s="228"/>
      <c r="Z6" s="1"/>
      <c r="AA6" s="1"/>
      <c r="AB6" s="1"/>
      <c r="AC6" s="1"/>
      <c r="AD6" s="2"/>
      <c r="AE6" s="2"/>
      <c r="AF6" s="2"/>
      <c r="AG6" s="2"/>
    </row>
    <row r="7" spans="1:51" ht="29.25" customHeight="1" thickBot="1" x14ac:dyDescent="0.3">
      <c r="A7" s="221"/>
      <c r="B7" s="250" t="s">
        <v>39</v>
      </c>
      <c r="C7" s="251"/>
      <c r="D7" s="231" t="s">
        <v>40</v>
      </c>
      <c r="E7" s="233"/>
      <c r="F7" s="232" t="s">
        <v>39</v>
      </c>
      <c r="G7" s="230"/>
      <c r="H7" s="231" t="s">
        <v>40</v>
      </c>
      <c r="I7" s="231"/>
      <c r="J7" s="232" t="s">
        <v>39</v>
      </c>
      <c r="K7" s="230"/>
      <c r="L7" s="231" t="s">
        <v>40</v>
      </c>
      <c r="M7" s="233"/>
      <c r="N7" s="232" t="s">
        <v>39</v>
      </c>
      <c r="O7" s="230"/>
      <c r="P7" s="231" t="s">
        <v>40</v>
      </c>
      <c r="Q7" s="233"/>
      <c r="R7" s="229" t="s">
        <v>39</v>
      </c>
      <c r="S7" s="230"/>
      <c r="T7" s="231" t="s">
        <v>40</v>
      </c>
      <c r="U7" s="231"/>
      <c r="V7" s="232" t="s">
        <v>39</v>
      </c>
      <c r="W7" s="230"/>
      <c r="X7" s="231" t="s">
        <v>40</v>
      </c>
      <c r="Y7" s="233"/>
      <c r="Z7" s="218" t="s">
        <v>46</v>
      </c>
      <c r="AA7" s="219"/>
      <c r="AB7" s="235" t="s">
        <v>43</v>
      </c>
      <c r="AC7" s="217"/>
      <c r="AD7" s="218" t="s">
        <v>47</v>
      </c>
      <c r="AE7" s="219"/>
      <c r="AF7" s="235" t="s">
        <v>48</v>
      </c>
      <c r="AG7" s="216"/>
      <c r="AH7" s="216" t="s">
        <v>41</v>
      </c>
      <c r="AI7" s="217"/>
      <c r="AJ7" s="218" t="s">
        <v>42</v>
      </c>
      <c r="AK7" s="219"/>
      <c r="AL7" s="240" t="s">
        <v>77</v>
      </c>
      <c r="AM7" s="214"/>
      <c r="AN7" s="214" t="s">
        <v>50</v>
      </c>
      <c r="AO7" s="214"/>
      <c r="AP7" s="215" t="s">
        <v>78</v>
      </c>
      <c r="AQ7" s="215"/>
      <c r="AR7" s="215" t="s">
        <v>53</v>
      </c>
      <c r="AS7" s="213"/>
      <c r="AT7" s="212" t="s">
        <v>51</v>
      </c>
      <c r="AU7" s="213"/>
      <c r="AV7" s="212" t="s">
        <v>52</v>
      </c>
      <c r="AW7" s="213"/>
      <c r="AX7" s="212" t="s">
        <v>54</v>
      </c>
      <c r="AY7" s="213"/>
    </row>
    <row r="8" spans="1:51" ht="15.75" thickBot="1" x14ac:dyDescent="0.3">
      <c r="A8" s="222"/>
      <c r="B8" s="65">
        <v>2018</v>
      </c>
      <c r="C8" s="66">
        <v>2019</v>
      </c>
      <c r="D8" s="64">
        <v>2018</v>
      </c>
      <c r="E8" s="63">
        <v>2019</v>
      </c>
      <c r="F8" s="62">
        <v>2018</v>
      </c>
      <c r="G8" s="63">
        <v>2019</v>
      </c>
      <c r="H8" s="64">
        <v>2018</v>
      </c>
      <c r="I8" s="63">
        <v>2019</v>
      </c>
      <c r="J8" s="62">
        <v>2018</v>
      </c>
      <c r="K8" s="63">
        <v>2019</v>
      </c>
      <c r="L8" s="64">
        <v>2018</v>
      </c>
      <c r="M8" s="63">
        <v>2019</v>
      </c>
      <c r="N8" s="62">
        <v>2018</v>
      </c>
      <c r="O8" s="63">
        <v>2019</v>
      </c>
      <c r="P8" s="64">
        <v>2018</v>
      </c>
      <c r="Q8" s="63">
        <v>2019</v>
      </c>
      <c r="R8" s="64">
        <v>2018</v>
      </c>
      <c r="S8" s="63">
        <v>2019</v>
      </c>
      <c r="T8" s="64">
        <v>2018</v>
      </c>
      <c r="U8" s="63">
        <v>2019</v>
      </c>
      <c r="V8" s="101">
        <v>2018</v>
      </c>
      <c r="W8" s="79">
        <v>2019</v>
      </c>
      <c r="X8" s="78">
        <v>2018</v>
      </c>
      <c r="Y8" s="79">
        <v>2019</v>
      </c>
      <c r="Z8" s="65">
        <v>2018</v>
      </c>
      <c r="AA8" s="118">
        <v>2019</v>
      </c>
      <c r="AB8" s="64">
        <v>2018</v>
      </c>
      <c r="AC8" s="63">
        <v>2019</v>
      </c>
      <c r="AD8" s="64">
        <v>2018</v>
      </c>
      <c r="AE8" s="63">
        <v>2019</v>
      </c>
      <c r="AF8" s="64">
        <v>2018</v>
      </c>
      <c r="AG8" s="63">
        <v>2019</v>
      </c>
      <c r="AH8" s="64">
        <v>2018</v>
      </c>
      <c r="AI8" s="63">
        <v>2019</v>
      </c>
      <c r="AJ8" s="64">
        <v>2018</v>
      </c>
      <c r="AK8" s="63">
        <v>2019</v>
      </c>
      <c r="AL8" s="62">
        <v>2018</v>
      </c>
      <c r="AM8" s="63">
        <v>2019</v>
      </c>
      <c r="AN8" s="64">
        <v>2018</v>
      </c>
      <c r="AO8" s="63">
        <v>2019</v>
      </c>
      <c r="AP8" s="64">
        <v>2018</v>
      </c>
      <c r="AQ8" s="63">
        <v>2019</v>
      </c>
      <c r="AR8" s="64">
        <v>2018</v>
      </c>
      <c r="AS8" s="63">
        <v>2019</v>
      </c>
      <c r="AT8" s="64">
        <v>2018</v>
      </c>
      <c r="AU8" s="63">
        <v>2019</v>
      </c>
      <c r="AV8" s="64">
        <v>2018</v>
      </c>
      <c r="AW8" s="63">
        <v>2019</v>
      </c>
      <c r="AX8" s="64">
        <v>2018</v>
      </c>
      <c r="AY8" s="63">
        <v>2019</v>
      </c>
    </row>
    <row r="9" spans="1:51" s="21" customFormat="1" ht="14.25" customHeight="1" x14ac:dyDescent="0.25">
      <c r="A9" s="20" t="s">
        <v>3</v>
      </c>
      <c r="B9" s="30">
        <v>113.54824774555861</v>
      </c>
      <c r="C9" s="31">
        <v>203.83237433503419</v>
      </c>
      <c r="D9" s="37">
        <f t="shared" ref="D9:D41" si="0">Z9*100000/AL9*1.502</f>
        <v>64.748356503933607</v>
      </c>
      <c r="E9" s="38">
        <f t="shared" ref="E9:E41" si="1">AA9*100000/AM9*1.502</f>
        <v>145.68380213385063</v>
      </c>
      <c r="F9" s="108">
        <v>462.30358010691725</v>
      </c>
      <c r="G9" s="109">
        <v>448.4312235370752</v>
      </c>
      <c r="H9" s="37">
        <f t="shared" ref="H9:H41" si="2">AB9*100000/AL9*1.502</f>
        <v>242.80633688975107</v>
      </c>
      <c r="I9" s="38">
        <f t="shared" ref="I9:I41" si="3">AC9*100000/AM9*1.502</f>
        <v>97.122534755900418</v>
      </c>
      <c r="J9" s="39">
        <v>283.87061936389654</v>
      </c>
      <c r="K9" s="37">
        <v>285.36532406904786</v>
      </c>
      <c r="L9" s="37">
        <f t="shared" ref="L9:L41" si="4">AD9*100000/$AL9*1.502</f>
        <v>113.30962388188384</v>
      </c>
      <c r="M9" s="37">
        <f t="shared" ref="M9:M41" si="5">AE9*100000/$AM9*1.502</f>
        <v>32.374178251966804</v>
      </c>
      <c r="N9" s="39">
        <v>137.8800151196069</v>
      </c>
      <c r="O9" s="37">
        <v>114.14612962761916</v>
      </c>
      <c r="P9" s="37">
        <f t="shared" ref="P9:P41" si="6">AF9*100000/$AL9*1.502</f>
        <v>64.748356503933607</v>
      </c>
      <c r="Q9" s="38">
        <f t="shared" ref="Q9:Q41" si="7">AG9*100000/$AM9*1.502</f>
        <v>16.187089125983402</v>
      </c>
      <c r="R9" s="40">
        <v>56.774123872779306</v>
      </c>
      <c r="S9" s="37">
        <v>57.07306481380958</v>
      </c>
      <c r="T9" s="37">
        <f t="shared" ref="T9:T41" si="8">AH9*100000/AL9*1.502</f>
        <v>48.561267377950209</v>
      </c>
      <c r="U9" s="41">
        <f t="shared" ref="U9:U41" si="9">AI9*100000/AM9*1.502</f>
        <v>32.374178251966804</v>
      </c>
      <c r="V9" s="59">
        <v>48.663534748096545</v>
      </c>
      <c r="W9" s="102">
        <v>89.686244707415042</v>
      </c>
      <c r="X9" s="102">
        <f t="shared" ref="X9:X41" si="10">AJ9*100000/AL9*1.502</f>
        <v>32.374178251966804</v>
      </c>
      <c r="Y9" s="104">
        <f t="shared" ref="Y9:Y41" si="11">AK9*100000/AM9*1.502</f>
        <v>64.748356503933607</v>
      </c>
      <c r="Z9" s="157">
        <v>4</v>
      </c>
      <c r="AA9" s="116">
        <v>9</v>
      </c>
      <c r="AB9" s="163">
        <v>15</v>
      </c>
      <c r="AC9" s="116">
        <v>6</v>
      </c>
      <c r="AD9" s="169">
        <v>7</v>
      </c>
      <c r="AE9" s="116">
        <v>2</v>
      </c>
      <c r="AF9" s="175">
        <v>4</v>
      </c>
      <c r="AG9" s="116">
        <v>1</v>
      </c>
      <c r="AH9" s="181">
        <v>3</v>
      </c>
      <c r="AI9" s="116">
        <v>2</v>
      </c>
      <c r="AJ9" s="187">
        <v>2</v>
      </c>
      <c r="AK9" s="144">
        <v>4</v>
      </c>
      <c r="AL9" s="147">
        <v>9279</v>
      </c>
      <c r="AM9" s="148">
        <v>9279</v>
      </c>
      <c r="AN9" s="193">
        <v>42</v>
      </c>
      <c r="AO9" s="133">
        <v>43</v>
      </c>
      <c r="AP9" s="199">
        <v>14</v>
      </c>
      <c r="AQ9" s="133">
        <v>16</v>
      </c>
      <c r="AR9" s="205">
        <v>4</v>
      </c>
      <c r="AS9" s="134">
        <v>10</v>
      </c>
      <c r="AT9" s="73">
        <f t="shared" ref="AT9:AT41" si="12">AN9*100000/$AL9*1.502</f>
        <v>679.85774329130288</v>
      </c>
      <c r="AU9" s="75">
        <f t="shared" ref="AU9:AU41" si="13">AO9*100000/$AM9*1.502</f>
        <v>696.04483241728633</v>
      </c>
      <c r="AV9" s="73">
        <f t="shared" ref="AV9:AV41" si="14">AP9*100000/$AL9*1.502</f>
        <v>226.61924776376767</v>
      </c>
      <c r="AW9" s="76">
        <f t="shared" ref="AW9:AW41" si="15">AQ9*100000/$AM9*1.502</f>
        <v>258.99342601573443</v>
      </c>
      <c r="AX9" s="74">
        <f t="shared" ref="AX9:AX41" si="16">AR9*100000/$AL9*1.502</f>
        <v>64.748356503933607</v>
      </c>
      <c r="AY9" s="77">
        <f t="shared" ref="AY9:AY41" si="17">AS9*100000/$AM9*1.502</f>
        <v>161.87089125983402</v>
      </c>
    </row>
    <row r="10" spans="1:51" s="21" customFormat="1" ht="14.25" customHeight="1" x14ac:dyDescent="0.25">
      <c r="A10" s="22" t="s">
        <v>4</v>
      </c>
      <c r="B10" s="32">
        <v>171.34382842801733</v>
      </c>
      <c r="C10" s="33">
        <v>207.11119866049447</v>
      </c>
      <c r="D10" s="37">
        <f t="shared" si="0"/>
        <v>106.00538945207236</v>
      </c>
      <c r="E10" s="38">
        <f t="shared" si="1"/>
        <v>38.547414346208136</v>
      </c>
      <c r="F10" s="108">
        <v>597.25563052051757</v>
      </c>
      <c r="G10" s="109">
        <v>512.84677763550997</v>
      </c>
      <c r="H10" s="37">
        <f t="shared" si="2"/>
        <v>231.2844860772488</v>
      </c>
      <c r="I10" s="38">
        <f t="shared" si="3"/>
        <v>231.2844860772488</v>
      </c>
      <c r="J10" s="43">
        <v>367.16534663146575</v>
      </c>
      <c r="K10" s="42">
        <v>271.2170458649332</v>
      </c>
      <c r="L10" s="37">
        <f t="shared" si="4"/>
        <v>86.731682278968307</v>
      </c>
      <c r="M10" s="37">
        <f t="shared" si="5"/>
        <v>106.00538945207236</v>
      </c>
      <c r="N10" s="43">
        <v>107.70183501189661</v>
      </c>
      <c r="O10" s="42">
        <v>98.624380314521147</v>
      </c>
      <c r="P10" s="37">
        <f t="shared" si="6"/>
        <v>38.547414346208136</v>
      </c>
      <c r="Q10" s="38">
        <f t="shared" si="7"/>
        <v>9.6368535865520339</v>
      </c>
      <c r="R10" s="44">
        <v>117.49291092206904</v>
      </c>
      <c r="S10" s="42">
        <v>54.243409172986638</v>
      </c>
      <c r="T10" s="37">
        <f t="shared" si="8"/>
        <v>19.273707173104068</v>
      </c>
      <c r="U10" s="41">
        <f t="shared" si="9"/>
        <v>19.273707173104068</v>
      </c>
      <c r="V10" s="43">
        <v>63.641993416120727</v>
      </c>
      <c r="W10" s="42">
        <v>98.624380314521147</v>
      </c>
      <c r="X10" s="42">
        <f t="shared" si="10"/>
        <v>38.547414346208136</v>
      </c>
      <c r="Y10" s="105">
        <f t="shared" si="11"/>
        <v>77.094828692416272</v>
      </c>
      <c r="Z10" s="157">
        <v>11</v>
      </c>
      <c r="AA10" s="27">
        <v>4</v>
      </c>
      <c r="AB10" s="163">
        <v>24</v>
      </c>
      <c r="AC10" s="27">
        <v>24</v>
      </c>
      <c r="AD10" s="169">
        <v>9</v>
      </c>
      <c r="AE10" s="27">
        <v>11</v>
      </c>
      <c r="AF10" s="175">
        <v>4</v>
      </c>
      <c r="AG10" s="27">
        <v>1</v>
      </c>
      <c r="AH10" s="181">
        <v>2</v>
      </c>
      <c r="AI10" s="27">
        <v>2</v>
      </c>
      <c r="AJ10" s="187">
        <v>4</v>
      </c>
      <c r="AK10" s="145">
        <v>8</v>
      </c>
      <c r="AL10" s="149">
        <v>15586</v>
      </c>
      <c r="AM10" s="138">
        <v>15586</v>
      </c>
      <c r="AN10" s="193">
        <v>80</v>
      </c>
      <c r="AO10" s="27">
        <v>75</v>
      </c>
      <c r="AP10" s="199">
        <v>31</v>
      </c>
      <c r="AQ10" s="27">
        <v>30</v>
      </c>
      <c r="AR10" s="205">
        <v>11</v>
      </c>
      <c r="AS10" s="135">
        <v>4</v>
      </c>
      <c r="AT10" s="73">
        <f t="shared" si="12"/>
        <v>770.94828692416263</v>
      </c>
      <c r="AU10" s="75">
        <f t="shared" si="13"/>
        <v>722.76401899140251</v>
      </c>
      <c r="AV10" s="73">
        <f t="shared" si="14"/>
        <v>298.74246118311305</v>
      </c>
      <c r="AW10" s="76">
        <f t="shared" si="15"/>
        <v>289.10560759656101</v>
      </c>
      <c r="AX10" s="74">
        <f t="shared" si="16"/>
        <v>106.00538945207236</v>
      </c>
      <c r="AY10" s="77">
        <f t="shared" si="17"/>
        <v>38.547414346208136</v>
      </c>
    </row>
    <row r="11" spans="1:51" s="21" customFormat="1" ht="14.25" customHeight="1" x14ac:dyDescent="0.25">
      <c r="A11" s="22" t="s">
        <v>5</v>
      </c>
      <c r="B11" s="32">
        <v>187.93546262759301</v>
      </c>
      <c r="C11" s="33">
        <v>169.14414414414415</v>
      </c>
      <c r="D11" s="37">
        <f t="shared" si="0"/>
        <v>76.789366053169729</v>
      </c>
      <c r="E11" s="38">
        <f t="shared" si="1"/>
        <v>57.592024539877301</v>
      </c>
      <c r="F11" s="108">
        <v>603.37174843595653</v>
      </c>
      <c r="G11" s="109">
        <v>417.88553259141497</v>
      </c>
      <c r="H11" s="37">
        <f t="shared" si="2"/>
        <v>307.15746421267892</v>
      </c>
      <c r="I11" s="38">
        <f t="shared" si="3"/>
        <v>153.57873210633946</v>
      </c>
      <c r="J11" s="43">
        <v>316.52288442541982</v>
      </c>
      <c r="K11" s="42">
        <v>179.09379968203498</v>
      </c>
      <c r="L11" s="37">
        <f t="shared" si="4"/>
        <v>153.57873210633946</v>
      </c>
      <c r="M11" s="37">
        <f t="shared" si="5"/>
        <v>38.394683026584865</v>
      </c>
      <c r="N11" s="43">
        <v>187.93546262759301</v>
      </c>
      <c r="O11" s="42">
        <v>129.34552199258081</v>
      </c>
      <c r="P11" s="37">
        <f t="shared" si="6"/>
        <v>57.592024539877301</v>
      </c>
      <c r="Q11" s="38">
        <f t="shared" si="7"/>
        <v>19.197341513292432</v>
      </c>
      <c r="R11" s="44">
        <v>69.239380968060587</v>
      </c>
      <c r="S11" s="42">
        <v>119.39586645468999</v>
      </c>
      <c r="T11" s="37">
        <f t="shared" si="8"/>
        <v>57.592024539877301</v>
      </c>
      <c r="U11" s="41">
        <f t="shared" si="9"/>
        <v>57.592024539877301</v>
      </c>
      <c r="V11" s="43">
        <v>79.130721106354954</v>
      </c>
      <c r="W11" s="42">
        <v>59.697933227344997</v>
      </c>
      <c r="X11" s="42">
        <f t="shared" si="10"/>
        <v>38.394683026584865</v>
      </c>
      <c r="Y11" s="105">
        <f t="shared" si="11"/>
        <v>38.394683026584865</v>
      </c>
      <c r="Z11" s="157">
        <v>4</v>
      </c>
      <c r="AA11" s="27">
        <v>3</v>
      </c>
      <c r="AB11" s="163">
        <v>16</v>
      </c>
      <c r="AC11" s="27">
        <v>8</v>
      </c>
      <c r="AD11" s="169">
        <v>8</v>
      </c>
      <c r="AE11" s="27">
        <v>2</v>
      </c>
      <c r="AF11" s="175">
        <v>3</v>
      </c>
      <c r="AG11" s="27">
        <v>1</v>
      </c>
      <c r="AH11" s="181">
        <v>3</v>
      </c>
      <c r="AI11" s="27">
        <v>3</v>
      </c>
      <c r="AJ11" s="187">
        <v>2</v>
      </c>
      <c r="AK11" s="145">
        <v>2</v>
      </c>
      <c r="AL11" s="149">
        <v>7824</v>
      </c>
      <c r="AM11" s="138">
        <v>7824</v>
      </c>
      <c r="AN11" s="193">
        <v>44</v>
      </c>
      <c r="AO11" s="27">
        <v>34</v>
      </c>
      <c r="AP11" s="199">
        <v>13</v>
      </c>
      <c r="AQ11" s="27">
        <v>14</v>
      </c>
      <c r="AR11" s="205">
        <v>4</v>
      </c>
      <c r="AS11" s="135">
        <v>3</v>
      </c>
      <c r="AT11" s="73">
        <f t="shared" si="12"/>
        <v>844.68302658486709</v>
      </c>
      <c r="AU11" s="75">
        <f t="shared" si="13"/>
        <v>652.70961145194269</v>
      </c>
      <c r="AV11" s="73">
        <f t="shared" si="14"/>
        <v>249.56543967280163</v>
      </c>
      <c r="AW11" s="76">
        <f t="shared" si="15"/>
        <v>268.76278118609406</v>
      </c>
      <c r="AX11" s="74">
        <f t="shared" si="16"/>
        <v>76.789366053169729</v>
      </c>
      <c r="AY11" s="77">
        <f t="shared" si="17"/>
        <v>57.592024539877301</v>
      </c>
    </row>
    <row r="12" spans="1:51" s="21" customFormat="1" ht="14.25" customHeight="1" x14ac:dyDescent="0.25">
      <c r="A12" s="22" t="s">
        <v>6</v>
      </c>
      <c r="B12" s="32">
        <v>136.05632642977724</v>
      </c>
      <c r="C12" s="33">
        <v>148.32736699172943</v>
      </c>
      <c r="D12" s="37">
        <f t="shared" si="0"/>
        <v>69.323076923076925</v>
      </c>
      <c r="E12" s="38">
        <f t="shared" si="1"/>
        <v>80.876923076923077</v>
      </c>
      <c r="F12" s="108">
        <v>426.72211471157414</v>
      </c>
      <c r="G12" s="109">
        <v>457.34271489116571</v>
      </c>
      <c r="H12" s="37">
        <f t="shared" si="2"/>
        <v>150.19999999999999</v>
      </c>
      <c r="I12" s="38">
        <f t="shared" si="3"/>
        <v>207.96923076923076</v>
      </c>
      <c r="J12" s="43">
        <v>185.53135422242352</v>
      </c>
      <c r="K12" s="42">
        <v>241.0319713615603</v>
      </c>
      <c r="L12" s="37">
        <f t="shared" si="4"/>
        <v>46.215384615384615</v>
      </c>
      <c r="M12" s="37">
        <f t="shared" si="5"/>
        <v>46.215384615384615</v>
      </c>
      <c r="N12" s="43">
        <v>166.97821880018117</v>
      </c>
      <c r="O12" s="42">
        <v>98.884911327819623</v>
      </c>
      <c r="P12" s="37">
        <f t="shared" si="6"/>
        <v>46.215384615384615</v>
      </c>
      <c r="Q12" s="38">
        <f t="shared" si="7"/>
        <v>69.323076923076925</v>
      </c>
      <c r="R12" s="44">
        <v>24.737513896323136</v>
      </c>
      <c r="S12" s="42">
        <v>49.442455663909811</v>
      </c>
      <c r="T12" s="37">
        <f t="shared" si="8"/>
        <v>0</v>
      </c>
      <c r="U12" s="41">
        <f t="shared" si="9"/>
        <v>0</v>
      </c>
      <c r="V12" s="43">
        <v>117.50319100753489</v>
      </c>
      <c r="W12" s="42">
        <v>86.524297411842156</v>
      </c>
      <c r="X12" s="42">
        <f t="shared" si="10"/>
        <v>150.19999999999999</v>
      </c>
      <c r="Y12" s="105">
        <f t="shared" si="11"/>
        <v>69.323076923076925</v>
      </c>
      <c r="Z12" s="157">
        <v>6</v>
      </c>
      <c r="AA12" s="27">
        <v>7</v>
      </c>
      <c r="AB12" s="163">
        <v>13</v>
      </c>
      <c r="AC12" s="27">
        <v>18</v>
      </c>
      <c r="AD12" s="169">
        <v>4</v>
      </c>
      <c r="AE12" s="27">
        <v>4</v>
      </c>
      <c r="AF12" s="175">
        <v>4</v>
      </c>
      <c r="AG12" s="27">
        <v>6</v>
      </c>
      <c r="AH12" s="181"/>
      <c r="AI12" s="27"/>
      <c r="AJ12" s="187">
        <v>13</v>
      </c>
      <c r="AK12" s="145">
        <v>6</v>
      </c>
      <c r="AL12" s="149">
        <v>13000</v>
      </c>
      <c r="AM12" s="138">
        <v>13000</v>
      </c>
      <c r="AN12" s="193">
        <v>62</v>
      </c>
      <c r="AO12" s="27">
        <v>57</v>
      </c>
      <c r="AP12" s="199">
        <v>17</v>
      </c>
      <c r="AQ12" s="27">
        <v>19</v>
      </c>
      <c r="AR12" s="205">
        <v>6</v>
      </c>
      <c r="AS12" s="135">
        <v>7</v>
      </c>
      <c r="AT12" s="73">
        <f t="shared" si="12"/>
        <v>716.3384615384615</v>
      </c>
      <c r="AU12" s="75">
        <f t="shared" si="13"/>
        <v>658.56923076923078</v>
      </c>
      <c r="AV12" s="73">
        <f t="shared" si="14"/>
        <v>196.41538461538462</v>
      </c>
      <c r="AW12" s="76">
        <f t="shared" si="15"/>
        <v>219.52307692307693</v>
      </c>
      <c r="AX12" s="74">
        <f t="shared" si="16"/>
        <v>69.323076923076925</v>
      </c>
      <c r="AY12" s="77">
        <f t="shared" si="17"/>
        <v>80.876923076923077</v>
      </c>
    </row>
    <row r="13" spans="1:51" s="21" customFormat="1" ht="14.25" customHeight="1" x14ac:dyDescent="0.25">
      <c r="A13" s="22" t="s">
        <v>7</v>
      </c>
      <c r="B13" s="32">
        <v>114.57631428389804</v>
      </c>
      <c r="C13" s="33">
        <v>183.58314570601479</v>
      </c>
      <c r="D13" s="37">
        <f t="shared" si="0"/>
        <v>97.469175859831282</v>
      </c>
      <c r="E13" s="38">
        <f t="shared" si="1"/>
        <v>116.96301103179754</v>
      </c>
      <c r="F13" s="108">
        <v>725.64999046468756</v>
      </c>
      <c r="G13" s="109">
        <v>579.73624959794154</v>
      </c>
      <c r="H13" s="37">
        <f t="shared" si="2"/>
        <v>253.41985723556135</v>
      </c>
      <c r="I13" s="38">
        <f t="shared" si="3"/>
        <v>77.975340687865014</v>
      </c>
      <c r="J13" s="43">
        <v>334.18091666136928</v>
      </c>
      <c r="K13" s="42">
        <v>202.90768735927949</v>
      </c>
      <c r="L13" s="37">
        <f t="shared" si="4"/>
        <v>136.45684620376377</v>
      </c>
      <c r="M13" s="37">
        <f t="shared" si="5"/>
        <v>38.987670343932507</v>
      </c>
      <c r="N13" s="43">
        <v>305.53683809039478</v>
      </c>
      <c r="O13" s="42">
        <v>299.53039562560309</v>
      </c>
      <c r="P13" s="37">
        <f t="shared" si="6"/>
        <v>77.975340687865014</v>
      </c>
      <c r="Q13" s="38">
        <f t="shared" si="7"/>
        <v>19.493835171966253</v>
      </c>
      <c r="R13" s="44">
        <v>85.932235712923529</v>
      </c>
      <c r="S13" s="42">
        <v>154.59633322611774</v>
      </c>
      <c r="T13" s="37">
        <f t="shared" si="8"/>
        <v>38.987670343932507</v>
      </c>
      <c r="U13" s="41">
        <f t="shared" si="9"/>
        <v>19.493835171966253</v>
      </c>
      <c r="V13" s="43">
        <v>190.96052380649672</v>
      </c>
      <c r="W13" s="42">
        <v>154.59633322611774</v>
      </c>
      <c r="X13" s="42">
        <f t="shared" si="10"/>
        <v>136.45684620376377</v>
      </c>
      <c r="Y13" s="105">
        <f t="shared" si="11"/>
        <v>136.45684620376377</v>
      </c>
      <c r="Z13" s="157">
        <v>5</v>
      </c>
      <c r="AA13" s="27">
        <v>6</v>
      </c>
      <c r="AB13" s="163">
        <v>13</v>
      </c>
      <c r="AC13" s="27">
        <v>4</v>
      </c>
      <c r="AD13" s="169">
        <v>7</v>
      </c>
      <c r="AE13" s="27">
        <v>2</v>
      </c>
      <c r="AF13" s="175">
        <v>4</v>
      </c>
      <c r="AG13" s="27">
        <v>1</v>
      </c>
      <c r="AH13" s="181">
        <v>2</v>
      </c>
      <c r="AI13" s="27">
        <v>1</v>
      </c>
      <c r="AJ13" s="187">
        <v>7</v>
      </c>
      <c r="AK13" s="145">
        <v>7</v>
      </c>
      <c r="AL13" s="149">
        <v>7705</v>
      </c>
      <c r="AM13" s="138">
        <v>7705</v>
      </c>
      <c r="AN13" s="193">
        <v>55</v>
      </c>
      <c r="AO13" s="27">
        <v>43</v>
      </c>
      <c r="AP13" s="199">
        <v>21</v>
      </c>
      <c r="AQ13" s="27">
        <v>16</v>
      </c>
      <c r="AR13" s="205">
        <v>5</v>
      </c>
      <c r="AS13" s="135">
        <v>6</v>
      </c>
      <c r="AT13" s="73">
        <f t="shared" si="12"/>
        <v>1072.1609344581441</v>
      </c>
      <c r="AU13" s="75">
        <f t="shared" si="13"/>
        <v>838.23491239454893</v>
      </c>
      <c r="AV13" s="73">
        <f t="shared" si="14"/>
        <v>409.37053861129135</v>
      </c>
      <c r="AW13" s="76">
        <f t="shared" si="15"/>
        <v>311.90136275146006</v>
      </c>
      <c r="AX13" s="74">
        <f t="shared" si="16"/>
        <v>97.469175859831282</v>
      </c>
      <c r="AY13" s="77">
        <f t="shared" si="17"/>
        <v>116.96301103179754</v>
      </c>
    </row>
    <row r="14" spans="1:51" s="21" customFormat="1" ht="14.25" customHeight="1" x14ac:dyDescent="0.25">
      <c r="A14" s="22" t="s">
        <v>8</v>
      </c>
      <c r="B14" s="32">
        <v>335.60079443892749</v>
      </c>
      <c r="C14" s="33">
        <v>301.37948332079259</v>
      </c>
      <c r="D14" s="37">
        <f t="shared" si="0"/>
        <v>76.031384459630473</v>
      </c>
      <c r="E14" s="38">
        <f t="shared" si="1"/>
        <v>114.0470766894457</v>
      </c>
      <c r="F14" s="108">
        <v>559.33465739821247</v>
      </c>
      <c r="G14" s="109">
        <v>696.94005517933283</v>
      </c>
      <c r="H14" s="37">
        <f t="shared" si="2"/>
        <v>266.10984560870662</v>
      </c>
      <c r="I14" s="38">
        <f t="shared" si="3"/>
        <v>266.10984560870662</v>
      </c>
      <c r="J14" s="43">
        <v>261.02284011916583</v>
      </c>
      <c r="K14" s="42">
        <v>320.2157010283421</v>
      </c>
      <c r="L14" s="37">
        <f t="shared" si="4"/>
        <v>76.031384459630473</v>
      </c>
      <c r="M14" s="37">
        <f t="shared" si="5"/>
        <v>152.06276891926095</v>
      </c>
      <c r="N14" s="43">
        <v>130.51142005958292</v>
      </c>
      <c r="O14" s="42">
        <v>301.37948332079259</v>
      </c>
      <c r="P14" s="37">
        <f t="shared" si="6"/>
        <v>76.031384459630473</v>
      </c>
      <c r="Q14" s="38">
        <f t="shared" si="7"/>
        <v>38.015692229815237</v>
      </c>
      <c r="R14" s="44">
        <v>74.577954319761659</v>
      </c>
      <c r="S14" s="42">
        <v>94.181088537747684</v>
      </c>
      <c r="T14" s="37">
        <f t="shared" si="8"/>
        <v>76.031384459630473</v>
      </c>
      <c r="U14" s="41">
        <f t="shared" si="9"/>
        <v>38.015692229815237</v>
      </c>
      <c r="V14" s="43">
        <v>130.51142005958292</v>
      </c>
      <c r="W14" s="42">
        <v>188.36217707549537</v>
      </c>
      <c r="X14" s="42">
        <f t="shared" si="10"/>
        <v>114.0470766894457</v>
      </c>
      <c r="Y14" s="105">
        <f t="shared" si="11"/>
        <v>0</v>
      </c>
      <c r="Z14" s="157">
        <v>2</v>
      </c>
      <c r="AA14" s="27">
        <v>3</v>
      </c>
      <c r="AB14" s="163">
        <v>7</v>
      </c>
      <c r="AC14" s="27">
        <v>7</v>
      </c>
      <c r="AD14" s="169">
        <v>2</v>
      </c>
      <c r="AE14" s="27">
        <v>4</v>
      </c>
      <c r="AF14" s="175">
        <v>2</v>
      </c>
      <c r="AG14" s="27">
        <v>1</v>
      </c>
      <c r="AH14" s="181">
        <v>2</v>
      </c>
      <c r="AI14" s="27">
        <v>1</v>
      </c>
      <c r="AJ14" s="187">
        <v>3</v>
      </c>
      <c r="AK14" s="145"/>
      <c r="AL14" s="149">
        <v>3951</v>
      </c>
      <c r="AM14" s="138">
        <v>3951</v>
      </c>
      <c r="AN14" s="193">
        <v>28</v>
      </c>
      <c r="AO14" s="27">
        <v>21</v>
      </c>
      <c r="AP14" s="199">
        <v>13</v>
      </c>
      <c r="AQ14" s="27">
        <v>4</v>
      </c>
      <c r="AR14" s="205">
        <v>2</v>
      </c>
      <c r="AS14" s="135">
        <v>3</v>
      </c>
      <c r="AT14" s="73">
        <f t="shared" si="12"/>
        <v>1064.4393824348265</v>
      </c>
      <c r="AU14" s="75">
        <f t="shared" si="13"/>
        <v>798.32953682612003</v>
      </c>
      <c r="AV14" s="73">
        <f t="shared" si="14"/>
        <v>494.20399898759803</v>
      </c>
      <c r="AW14" s="76">
        <f t="shared" si="15"/>
        <v>152.06276891926095</v>
      </c>
      <c r="AX14" s="74">
        <f t="shared" si="16"/>
        <v>76.031384459630473</v>
      </c>
      <c r="AY14" s="77">
        <f t="shared" si="17"/>
        <v>114.0470766894457</v>
      </c>
    </row>
    <row r="15" spans="1:51" s="21" customFormat="1" ht="14.25" customHeight="1" x14ac:dyDescent="0.25">
      <c r="A15" s="22" t="s">
        <v>9</v>
      </c>
      <c r="B15" s="32">
        <v>176.80988816951148</v>
      </c>
      <c r="C15" s="33">
        <v>240.98969768620165</v>
      </c>
      <c r="D15" s="37">
        <f t="shared" si="0"/>
        <v>93.860334322762071</v>
      </c>
      <c r="E15" s="38">
        <f t="shared" si="1"/>
        <v>70.395250742071553</v>
      </c>
      <c r="F15" s="108">
        <v>492.54183132935344</v>
      </c>
      <c r="G15" s="109">
        <v>443.92839047458199</v>
      </c>
      <c r="H15" s="37">
        <f t="shared" si="2"/>
        <v>117.32541790345259</v>
      </c>
      <c r="I15" s="38">
        <f t="shared" si="3"/>
        <v>187.72066864552414</v>
      </c>
      <c r="J15" s="43">
        <v>303.10266543344824</v>
      </c>
      <c r="K15" s="42">
        <v>228.30602938692786</v>
      </c>
      <c r="L15" s="37">
        <f t="shared" si="4"/>
        <v>70.395250742071553</v>
      </c>
      <c r="M15" s="37">
        <f t="shared" si="5"/>
        <v>46.930167161381036</v>
      </c>
      <c r="N15" s="43">
        <v>164.18061044311781</v>
      </c>
      <c r="O15" s="42">
        <v>164.88768789055902</v>
      </c>
      <c r="P15" s="37">
        <f t="shared" si="6"/>
        <v>23.465083580690518</v>
      </c>
      <c r="Q15" s="38">
        <f t="shared" si="7"/>
        <v>46.930167161381036</v>
      </c>
      <c r="R15" s="44">
        <v>63.146388631968378</v>
      </c>
      <c r="S15" s="42">
        <v>63.418341496368853</v>
      </c>
      <c r="T15" s="37">
        <f t="shared" si="8"/>
        <v>0</v>
      </c>
      <c r="U15" s="41">
        <f t="shared" si="9"/>
        <v>0</v>
      </c>
      <c r="V15" s="43">
        <v>75.775666358362059</v>
      </c>
      <c r="W15" s="42">
        <v>101.46934639419017</v>
      </c>
      <c r="X15" s="42">
        <f t="shared" si="10"/>
        <v>46.930167161381036</v>
      </c>
      <c r="Y15" s="105">
        <f t="shared" si="11"/>
        <v>46.930167161381036</v>
      </c>
      <c r="Z15" s="157">
        <v>4</v>
      </c>
      <c r="AA15" s="27">
        <v>3</v>
      </c>
      <c r="AB15" s="163">
        <v>5</v>
      </c>
      <c r="AC15" s="27">
        <v>8</v>
      </c>
      <c r="AD15" s="169">
        <v>3</v>
      </c>
      <c r="AE15" s="27">
        <v>2</v>
      </c>
      <c r="AF15" s="175">
        <v>1</v>
      </c>
      <c r="AG15" s="27">
        <v>2</v>
      </c>
      <c r="AH15" s="181"/>
      <c r="AI15" s="27"/>
      <c r="AJ15" s="187">
        <v>2</v>
      </c>
      <c r="AK15" s="145">
        <v>2</v>
      </c>
      <c r="AL15" s="149">
        <v>6401</v>
      </c>
      <c r="AM15" s="138">
        <v>6401</v>
      </c>
      <c r="AN15" s="193">
        <v>21</v>
      </c>
      <c r="AO15" s="27">
        <v>38</v>
      </c>
      <c r="AP15" s="199">
        <v>8</v>
      </c>
      <c r="AQ15" s="27">
        <v>25</v>
      </c>
      <c r="AR15" s="205">
        <v>4</v>
      </c>
      <c r="AS15" s="135">
        <v>3</v>
      </c>
      <c r="AT15" s="73">
        <f t="shared" si="12"/>
        <v>492.76675519450089</v>
      </c>
      <c r="AU15" s="75">
        <f t="shared" si="13"/>
        <v>891.67317606623965</v>
      </c>
      <c r="AV15" s="73">
        <f t="shared" si="14"/>
        <v>187.72066864552414</v>
      </c>
      <c r="AW15" s="76">
        <f t="shared" si="15"/>
        <v>586.6270895172629</v>
      </c>
      <c r="AX15" s="74">
        <f t="shared" si="16"/>
        <v>93.860334322762071</v>
      </c>
      <c r="AY15" s="77">
        <f t="shared" si="17"/>
        <v>70.395250742071553</v>
      </c>
    </row>
    <row r="16" spans="1:51" s="21" customFormat="1" ht="14.25" customHeight="1" x14ac:dyDescent="0.25">
      <c r="A16" s="22" t="s">
        <v>10</v>
      </c>
      <c r="B16" s="32">
        <v>135.09835360369169</v>
      </c>
      <c r="C16" s="33">
        <v>151.12028377942599</v>
      </c>
      <c r="D16" s="37">
        <f t="shared" si="0"/>
        <v>72.602140637587766</v>
      </c>
      <c r="E16" s="38">
        <f t="shared" si="1"/>
        <v>79.516630222119929</v>
      </c>
      <c r="F16" s="108">
        <v>426.83247950151866</v>
      </c>
      <c r="G16" s="109">
        <v>515.35891647855533</v>
      </c>
      <c r="H16" s="37">
        <f t="shared" si="2"/>
        <v>165.94775002877202</v>
      </c>
      <c r="I16" s="38">
        <f t="shared" si="3"/>
        <v>131.37530210611118</v>
      </c>
      <c r="J16" s="43">
        <v>238.86955274855632</v>
      </c>
      <c r="K16" s="42">
        <v>309.99032570138667</v>
      </c>
      <c r="L16" s="37">
        <f t="shared" si="4"/>
        <v>51.858671883991256</v>
      </c>
      <c r="M16" s="37">
        <f t="shared" si="5"/>
        <v>62.230406260789508</v>
      </c>
      <c r="N16" s="43">
        <v>117.47682922060146</v>
      </c>
      <c r="O16" s="42">
        <v>149.18284424379232</v>
      </c>
      <c r="P16" s="37">
        <f t="shared" si="6"/>
        <v>41.486937507193005</v>
      </c>
      <c r="Q16" s="38">
        <f t="shared" si="7"/>
        <v>20.743468753596503</v>
      </c>
      <c r="R16" s="44">
        <v>37.200995919857128</v>
      </c>
      <c r="S16" s="42">
        <v>27.124153498871333</v>
      </c>
      <c r="T16" s="37">
        <f t="shared" si="8"/>
        <v>20.743468753596503</v>
      </c>
      <c r="U16" s="41">
        <f t="shared" si="9"/>
        <v>13.828979169064333</v>
      </c>
      <c r="V16" s="43">
        <v>72.444044686037572</v>
      </c>
      <c r="W16" s="42">
        <v>60.060625604643661</v>
      </c>
      <c r="X16" s="42">
        <f t="shared" si="10"/>
        <v>48.401427091725168</v>
      </c>
      <c r="Y16" s="105">
        <f t="shared" si="11"/>
        <v>48.401427091725168</v>
      </c>
      <c r="Z16" s="157">
        <v>21</v>
      </c>
      <c r="AA16" s="27">
        <v>23</v>
      </c>
      <c r="AB16" s="163">
        <v>48</v>
      </c>
      <c r="AC16" s="27">
        <v>38</v>
      </c>
      <c r="AD16" s="169">
        <v>15</v>
      </c>
      <c r="AE16" s="27">
        <v>18</v>
      </c>
      <c r="AF16" s="175">
        <v>12</v>
      </c>
      <c r="AG16" s="27">
        <v>6</v>
      </c>
      <c r="AH16" s="181">
        <v>6</v>
      </c>
      <c r="AI16" s="27">
        <v>4</v>
      </c>
      <c r="AJ16" s="187">
        <v>14</v>
      </c>
      <c r="AK16" s="145">
        <v>14</v>
      </c>
      <c r="AL16" s="149">
        <v>43445</v>
      </c>
      <c r="AM16" s="138">
        <v>43445</v>
      </c>
      <c r="AN16" s="193">
        <v>159</v>
      </c>
      <c r="AO16" s="27">
        <v>129</v>
      </c>
      <c r="AP16" s="199">
        <v>49</v>
      </c>
      <c r="AQ16" s="27">
        <v>35</v>
      </c>
      <c r="AR16" s="205">
        <v>21</v>
      </c>
      <c r="AS16" s="135">
        <v>23</v>
      </c>
      <c r="AT16" s="73">
        <f t="shared" si="12"/>
        <v>549.70192197030724</v>
      </c>
      <c r="AU16" s="75">
        <f t="shared" si="13"/>
        <v>445.98457820232477</v>
      </c>
      <c r="AV16" s="73">
        <f t="shared" si="14"/>
        <v>169.40499482103809</v>
      </c>
      <c r="AW16" s="76">
        <f t="shared" si="15"/>
        <v>121.00356772931292</v>
      </c>
      <c r="AX16" s="74">
        <f t="shared" si="16"/>
        <v>72.602140637587766</v>
      </c>
      <c r="AY16" s="77">
        <f t="shared" si="17"/>
        <v>79.516630222119929</v>
      </c>
    </row>
    <row r="17" spans="1:51" s="21" customFormat="1" ht="14.25" customHeight="1" x14ac:dyDescent="0.25">
      <c r="A17" s="22" t="s">
        <v>11</v>
      </c>
      <c r="B17" s="32">
        <v>207.19527672018981</v>
      </c>
      <c r="C17" s="33">
        <v>200.2777932107339</v>
      </c>
      <c r="D17" s="37">
        <f t="shared" si="0"/>
        <v>40.326478011061589</v>
      </c>
      <c r="E17" s="38">
        <f t="shared" si="1"/>
        <v>72.587660419910861</v>
      </c>
      <c r="F17" s="108">
        <v>476.5491364564366</v>
      </c>
      <c r="G17" s="109">
        <v>513.21184510250566</v>
      </c>
      <c r="H17" s="37">
        <f t="shared" si="2"/>
        <v>209.69768565752028</v>
      </c>
      <c r="I17" s="38">
        <f t="shared" si="3"/>
        <v>145.17532083982172</v>
      </c>
      <c r="J17" s="43">
        <v>236.20261546101642</v>
      </c>
      <c r="K17" s="42">
        <v>204.45024723595753</v>
      </c>
      <c r="L17" s="37">
        <f t="shared" si="4"/>
        <v>88.718251624335494</v>
      </c>
      <c r="M17" s="37">
        <f t="shared" si="5"/>
        <v>56.457069215486229</v>
      </c>
      <c r="N17" s="43">
        <v>174.04403244495944</v>
      </c>
      <c r="O17" s="42">
        <v>216.96760931162839</v>
      </c>
      <c r="P17" s="37">
        <f t="shared" si="6"/>
        <v>56.457069215486229</v>
      </c>
      <c r="Q17" s="38">
        <f t="shared" si="7"/>
        <v>40.326478011061589</v>
      </c>
      <c r="R17" s="44">
        <v>82.878110688075921</v>
      </c>
      <c r="S17" s="42">
        <v>95.966442580143351</v>
      </c>
      <c r="T17" s="37">
        <f t="shared" si="8"/>
        <v>8.0652956022123181</v>
      </c>
      <c r="U17" s="41">
        <f t="shared" si="9"/>
        <v>24.195886806636956</v>
      </c>
      <c r="V17" s="43">
        <v>87.022016222479721</v>
      </c>
      <c r="W17" s="42">
        <v>66.759264403577973</v>
      </c>
      <c r="X17" s="42">
        <f t="shared" si="10"/>
        <v>64.522364817698545</v>
      </c>
      <c r="Y17" s="105">
        <f t="shared" si="11"/>
        <v>56.457069215486229</v>
      </c>
      <c r="Z17" s="157">
        <v>5</v>
      </c>
      <c r="AA17" s="27">
        <v>9</v>
      </c>
      <c r="AB17" s="163">
        <v>26</v>
      </c>
      <c r="AC17" s="27">
        <v>18</v>
      </c>
      <c r="AD17" s="169">
        <v>11</v>
      </c>
      <c r="AE17" s="27">
        <v>7</v>
      </c>
      <c r="AF17" s="175">
        <v>7</v>
      </c>
      <c r="AG17" s="27">
        <v>5</v>
      </c>
      <c r="AH17" s="181">
        <v>1</v>
      </c>
      <c r="AI17" s="27">
        <v>3</v>
      </c>
      <c r="AJ17" s="187">
        <v>8</v>
      </c>
      <c r="AK17" s="145">
        <v>7</v>
      </c>
      <c r="AL17" s="149">
        <v>18623</v>
      </c>
      <c r="AM17" s="138">
        <v>18623</v>
      </c>
      <c r="AN17" s="193">
        <v>86</v>
      </c>
      <c r="AO17" s="27">
        <v>83</v>
      </c>
      <c r="AP17" s="199">
        <v>31</v>
      </c>
      <c r="AQ17" s="27">
        <v>32</v>
      </c>
      <c r="AR17" s="205">
        <v>5</v>
      </c>
      <c r="AS17" s="135">
        <v>9</v>
      </c>
      <c r="AT17" s="73">
        <f t="shared" si="12"/>
        <v>693.61542179025935</v>
      </c>
      <c r="AU17" s="75">
        <f t="shared" si="13"/>
        <v>669.41953498362238</v>
      </c>
      <c r="AV17" s="73">
        <f t="shared" si="14"/>
        <v>250.02416366858188</v>
      </c>
      <c r="AW17" s="76">
        <f t="shared" si="15"/>
        <v>258.08945927079418</v>
      </c>
      <c r="AX17" s="74">
        <f t="shared" si="16"/>
        <v>40.326478011061589</v>
      </c>
      <c r="AY17" s="77">
        <f t="shared" si="17"/>
        <v>72.587660419910861</v>
      </c>
    </row>
    <row r="18" spans="1:51" s="21" customFormat="1" ht="14.25" customHeight="1" x14ac:dyDescent="0.25">
      <c r="A18" s="22" t="s">
        <v>12</v>
      </c>
      <c r="B18" s="32">
        <v>289.00246527568999</v>
      </c>
      <c r="C18" s="33">
        <v>253.57853482062103</v>
      </c>
      <c r="D18" s="37">
        <f t="shared" si="0"/>
        <v>111.8669314796425</v>
      </c>
      <c r="E18" s="38">
        <f t="shared" si="1"/>
        <v>55.933465739821251</v>
      </c>
      <c r="F18" s="108">
        <v>559.94227647164928</v>
      </c>
      <c r="G18" s="109">
        <v>543.38257461561648</v>
      </c>
      <c r="H18" s="37">
        <f t="shared" si="2"/>
        <v>186.44488579940418</v>
      </c>
      <c r="I18" s="38">
        <f t="shared" si="3"/>
        <v>130.51142005958292</v>
      </c>
      <c r="J18" s="43">
        <v>252.87715711622874</v>
      </c>
      <c r="K18" s="42">
        <v>253.57853482062103</v>
      </c>
      <c r="L18" s="37">
        <f t="shared" si="4"/>
        <v>93.222442899702088</v>
      </c>
      <c r="M18" s="37">
        <f t="shared" si="5"/>
        <v>74.577954319761659</v>
      </c>
      <c r="N18" s="43">
        <v>144.50123263784499</v>
      </c>
      <c r="O18" s="42">
        <v>117.73289116671691</v>
      </c>
      <c r="P18" s="37">
        <f t="shared" si="6"/>
        <v>0</v>
      </c>
      <c r="Q18" s="38">
        <f t="shared" si="7"/>
        <v>18.644488579940415</v>
      </c>
      <c r="R18" s="44">
        <v>45.156635199326558</v>
      </c>
      <c r="S18" s="42">
        <v>18.112752487187215</v>
      </c>
      <c r="T18" s="37">
        <f t="shared" si="8"/>
        <v>0</v>
      </c>
      <c r="U18" s="41">
        <f t="shared" si="9"/>
        <v>18.644488579940415</v>
      </c>
      <c r="V18" s="43">
        <v>153.53255967771031</v>
      </c>
      <c r="W18" s="42">
        <v>199.24027735905938</v>
      </c>
      <c r="X18" s="42">
        <f t="shared" si="10"/>
        <v>186.44488579940418</v>
      </c>
      <c r="Y18" s="105">
        <f t="shared" si="11"/>
        <v>186.44488579940418</v>
      </c>
      <c r="Z18" s="157">
        <v>6</v>
      </c>
      <c r="AA18" s="27">
        <v>3</v>
      </c>
      <c r="AB18" s="163">
        <v>10</v>
      </c>
      <c r="AC18" s="27">
        <v>7</v>
      </c>
      <c r="AD18" s="169">
        <v>5</v>
      </c>
      <c r="AE18" s="27">
        <v>4</v>
      </c>
      <c r="AF18" s="175"/>
      <c r="AG18" s="27">
        <v>1</v>
      </c>
      <c r="AH18" s="181"/>
      <c r="AI18" s="27">
        <v>1</v>
      </c>
      <c r="AJ18" s="187">
        <v>10</v>
      </c>
      <c r="AK18" s="145">
        <v>10</v>
      </c>
      <c r="AL18" s="149">
        <v>8056</v>
      </c>
      <c r="AM18" s="138">
        <v>8056</v>
      </c>
      <c r="AN18" s="193">
        <v>50</v>
      </c>
      <c r="AO18" s="27">
        <v>43</v>
      </c>
      <c r="AP18" s="199">
        <v>19</v>
      </c>
      <c r="AQ18" s="27">
        <v>14</v>
      </c>
      <c r="AR18" s="205">
        <v>6</v>
      </c>
      <c r="AS18" s="135">
        <v>3</v>
      </c>
      <c r="AT18" s="73">
        <f t="shared" si="12"/>
        <v>932.22442899702082</v>
      </c>
      <c r="AU18" s="75">
        <f t="shared" si="13"/>
        <v>801.71300893743785</v>
      </c>
      <c r="AV18" s="73">
        <f t="shared" si="14"/>
        <v>354.24528301886795</v>
      </c>
      <c r="AW18" s="76">
        <f t="shared" si="15"/>
        <v>261.02284011916583</v>
      </c>
      <c r="AX18" s="74">
        <f t="shared" si="16"/>
        <v>111.8669314796425</v>
      </c>
      <c r="AY18" s="77">
        <f t="shared" si="17"/>
        <v>55.933465739821251</v>
      </c>
    </row>
    <row r="19" spans="1:51" s="21" customFormat="1" ht="14.25" customHeight="1" x14ac:dyDescent="0.25">
      <c r="A19" s="22" t="s">
        <v>13</v>
      </c>
      <c r="B19" s="32">
        <v>170.8759954493743</v>
      </c>
      <c r="C19" s="33">
        <v>100.61244019138756</v>
      </c>
      <c r="D19" s="37">
        <f t="shared" si="0"/>
        <v>55.971678777715667</v>
      </c>
      <c r="E19" s="38">
        <f t="shared" si="1"/>
        <v>83.957518166573507</v>
      </c>
      <c r="F19" s="108">
        <v>469.90898748577933</v>
      </c>
      <c r="G19" s="109">
        <v>531.80861244019138</v>
      </c>
      <c r="H19" s="37">
        <f t="shared" si="2"/>
        <v>251.87255449972051</v>
      </c>
      <c r="I19" s="38">
        <f t="shared" si="3"/>
        <v>251.87255449972051</v>
      </c>
      <c r="J19" s="43">
        <v>185.11566173682215</v>
      </c>
      <c r="K19" s="42">
        <v>143.73205741626796</v>
      </c>
      <c r="L19" s="37">
        <f t="shared" si="4"/>
        <v>139.92919694428917</v>
      </c>
      <c r="M19" s="37">
        <f t="shared" si="5"/>
        <v>27.985839388857833</v>
      </c>
      <c r="N19" s="43">
        <v>71.19833143723929</v>
      </c>
      <c r="O19" s="42">
        <v>229.97129186602871</v>
      </c>
      <c r="P19" s="37">
        <f t="shared" si="6"/>
        <v>27.985839388857833</v>
      </c>
      <c r="Q19" s="38">
        <f t="shared" si="7"/>
        <v>139.92919694428917</v>
      </c>
      <c r="R19" s="44">
        <v>42.718998862343575</v>
      </c>
      <c r="S19" s="42">
        <v>57.492822966507177</v>
      </c>
      <c r="T19" s="37">
        <f t="shared" si="8"/>
        <v>55.971678777715667</v>
      </c>
      <c r="U19" s="41">
        <f t="shared" si="9"/>
        <v>0</v>
      </c>
      <c r="V19" s="43">
        <v>28.479332574895711</v>
      </c>
      <c r="W19" s="42">
        <v>114.98564593301435</v>
      </c>
      <c r="X19" s="42">
        <f t="shared" si="10"/>
        <v>27.985839388857833</v>
      </c>
      <c r="Y19" s="105">
        <f t="shared" si="11"/>
        <v>167.91503633314701</v>
      </c>
      <c r="Z19" s="157">
        <v>2</v>
      </c>
      <c r="AA19" s="27">
        <v>3</v>
      </c>
      <c r="AB19" s="163">
        <v>9</v>
      </c>
      <c r="AC19" s="27">
        <v>9</v>
      </c>
      <c r="AD19" s="169">
        <v>5</v>
      </c>
      <c r="AE19" s="27">
        <v>1</v>
      </c>
      <c r="AF19" s="175">
        <v>1</v>
      </c>
      <c r="AG19" s="27">
        <v>5</v>
      </c>
      <c r="AH19" s="181">
        <v>2</v>
      </c>
      <c r="AI19" s="27"/>
      <c r="AJ19" s="187">
        <v>1</v>
      </c>
      <c r="AK19" s="145">
        <v>6</v>
      </c>
      <c r="AL19" s="149">
        <v>5367</v>
      </c>
      <c r="AM19" s="138">
        <v>5367</v>
      </c>
      <c r="AN19" s="193">
        <v>21</v>
      </c>
      <c r="AO19" s="27">
        <v>35</v>
      </c>
      <c r="AP19" s="199">
        <v>6</v>
      </c>
      <c r="AQ19" s="27">
        <v>11</v>
      </c>
      <c r="AR19" s="205">
        <v>2</v>
      </c>
      <c r="AS19" s="135">
        <v>3</v>
      </c>
      <c r="AT19" s="73">
        <f t="shared" si="12"/>
        <v>587.70262716601462</v>
      </c>
      <c r="AU19" s="75">
        <f t="shared" si="13"/>
        <v>979.50437861002422</v>
      </c>
      <c r="AV19" s="73">
        <f t="shared" si="14"/>
        <v>167.91503633314701</v>
      </c>
      <c r="AW19" s="76">
        <f t="shared" si="15"/>
        <v>307.84423327743622</v>
      </c>
      <c r="AX19" s="74">
        <f t="shared" si="16"/>
        <v>55.971678777715667</v>
      </c>
      <c r="AY19" s="77">
        <f t="shared" si="17"/>
        <v>83.957518166573507</v>
      </c>
    </row>
    <row r="20" spans="1:51" s="21" customFormat="1" ht="14.25" customHeight="1" x14ac:dyDescent="0.25">
      <c r="A20" s="22" t="s">
        <v>14</v>
      </c>
      <c r="B20" s="32">
        <v>284.95257114328507</v>
      </c>
      <c r="C20" s="33">
        <v>188.77884470363483</v>
      </c>
      <c r="D20" s="37">
        <f t="shared" si="0"/>
        <v>135.84564365390412</v>
      </c>
      <c r="E20" s="38">
        <f t="shared" si="1"/>
        <v>166.03356446588282</v>
      </c>
      <c r="F20" s="108">
        <v>554.90763854218676</v>
      </c>
      <c r="G20" s="109">
        <v>664.50153335679454</v>
      </c>
      <c r="H20" s="37">
        <f t="shared" si="2"/>
        <v>196.22148527786149</v>
      </c>
      <c r="I20" s="38">
        <f t="shared" si="3"/>
        <v>166.03356446588282</v>
      </c>
      <c r="J20" s="43">
        <v>307.4488267598602</v>
      </c>
      <c r="K20" s="42">
        <v>347.35307425468807</v>
      </c>
      <c r="L20" s="37">
        <f t="shared" si="4"/>
        <v>60.375841623957392</v>
      </c>
      <c r="M20" s="37">
        <f t="shared" si="5"/>
        <v>30.187920811978696</v>
      </c>
      <c r="N20" s="43">
        <v>172.47129306040941</v>
      </c>
      <c r="O20" s="42">
        <v>203.88115227992557</v>
      </c>
      <c r="P20" s="37">
        <f t="shared" si="6"/>
        <v>90.563762435936084</v>
      </c>
      <c r="Q20" s="38">
        <f t="shared" si="7"/>
        <v>75.469802029946749</v>
      </c>
      <c r="R20" s="44">
        <v>52.491263105341986</v>
      </c>
      <c r="S20" s="42">
        <v>83.062691669599317</v>
      </c>
      <c r="T20" s="37">
        <f t="shared" si="8"/>
        <v>0</v>
      </c>
      <c r="U20" s="41">
        <f t="shared" si="9"/>
        <v>15.093960405989348</v>
      </c>
      <c r="V20" s="43">
        <v>52.491263105341986</v>
      </c>
      <c r="W20" s="42">
        <v>83.062691669599317</v>
      </c>
      <c r="X20" s="42">
        <f t="shared" si="10"/>
        <v>60.375841623957392</v>
      </c>
      <c r="Y20" s="105">
        <f t="shared" si="11"/>
        <v>30.187920811978696</v>
      </c>
      <c r="Z20" s="157">
        <v>9</v>
      </c>
      <c r="AA20" s="27">
        <v>11</v>
      </c>
      <c r="AB20" s="163">
        <v>13</v>
      </c>
      <c r="AC20" s="27">
        <v>11</v>
      </c>
      <c r="AD20" s="169">
        <v>4</v>
      </c>
      <c r="AE20" s="27">
        <v>2</v>
      </c>
      <c r="AF20" s="175">
        <v>6</v>
      </c>
      <c r="AG20" s="27">
        <v>5</v>
      </c>
      <c r="AH20" s="181"/>
      <c r="AI20" s="27">
        <v>1</v>
      </c>
      <c r="AJ20" s="187">
        <v>4</v>
      </c>
      <c r="AK20" s="145">
        <v>2</v>
      </c>
      <c r="AL20" s="149">
        <v>9951</v>
      </c>
      <c r="AM20" s="138">
        <v>9951</v>
      </c>
      <c r="AN20" s="193">
        <v>45</v>
      </c>
      <c r="AO20" s="27">
        <v>42</v>
      </c>
      <c r="AP20" s="199">
        <v>15</v>
      </c>
      <c r="AQ20" s="27">
        <v>14</v>
      </c>
      <c r="AR20" s="205">
        <v>9</v>
      </c>
      <c r="AS20" s="135">
        <v>11</v>
      </c>
      <c r="AT20" s="73">
        <f t="shared" si="12"/>
        <v>679.22821826952065</v>
      </c>
      <c r="AU20" s="75">
        <f t="shared" si="13"/>
        <v>633.94633705155263</v>
      </c>
      <c r="AV20" s="73">
        <f t="shared" si="14"/>
        <v>226.40940608984022</v>
      </c>
      <c r="AW20" s="76">
        <f t="shared" si="15"/>
        <v>211.31544568385084</v>
      </c>
      <c r="AX20" s="74">
        <f t="shared" si="16"/>
        <v>135.84564365390412</v>
      </c>
      <c r="AY20" s="77">
        <f t="shared" si="17"/>
        <v>166.03356446588282</v>
      </c>
    </row>
    <row r="21" spans="1:51" s="21" customFormat="1" ht="14.25" customHeight="1" x14ac:dyDescent="0.25">
      <c r="A21" s="22" t="s">
        <v>15</v>
      </c>
      <c r="B21" s="32">
        <v>207.50442086648982</v>
      </c>
      <c r="C21" s="33">
        <v>202.5168539325843</v>
      </c>
      <c r="D21" s="37">
        <f t="shared" si="0"/>
        <v>63.009963293130575</v>
      </c>
      <c r="E21" s="38">
        <f t="shared" si="1"/>
        <v>63.009963293130575</v>
      </c>
      <c r="F21" s="108">
        <v>539.5114942528736</v>
      </c>
      <c r="G21" s="109">
        <v>565.35955056179773</v>
      </c>
      <c r="H21" s="37">
        <f t="shared" si="2"/>
        <v>236.28736234923966</v>
      </c>
      <c r="I21" s="38">
        <f t="shared" si="3"/>
        <v>299.2973256423702</v>
      </c>
      <c r="J21" s="43">
        <v>240.7051282051282</v>
      </c>
      <c r="K21" s="42">
        <v>227.83146067415728</v>
      </c>
      <c r="L21" s="37">
        <f t="shared" si="4"/>
        <v>110.26743576297851</v>
      </c>
      <c r="M21" s="37">
        <f t="shared" si="5"/>
        <v>173.27739905610906</v>
      </c>
      <c r="N21" s="43">
        <v>207.50442086648982</v>
      </c>
      <c r="O21" s="42">
        <v>236.26966292134833</v>
      </c>
      <c r="P21" s="37">
        <f t="shared" si="6"/>
        <v>63.009963293130575</v>
      </c>
      <c r="Q21" s="38">
        <f t="shared" si="7"/>
        <v>31.504981646565287</v>
      </c>
      <c r="R21" s="44">
        <v>66.401414677276748</v>
      </c>
      <c r="S21" s="42">
        <v>50.629213483146074</v>
      </c>
      <c r="T21" s="37">
        <f t="shared" si="8"/>
        <v>63.009963293130575</v>
      </c>
      <c r="U21" s="41">
        <f t="shared" si="9"/>
        <v>15.752490823282644</v>
      </c>
      <c r="V21" s="43">
        <v>49.801061007957557</v>
      </c>
      <c r="W21" s="42">
        <v>92.82022471910112</v>
      </c>
      <c r="X21" s="42">
        <f t="shared" si="10"/>
        <v>63.009963293130575</v>
      </c>
      <c r="Y21" s="105">
        <f t="shared" si="11"/>
        <v>78.762454116413224</v>
      </c>
      <c r="Z21" s="157">
        <v>4</v>
      </c>
      <c r="AA21" s="27">
        <v>4</v>
      </c>
      <c r="AB21" s="163">
        <v>15</v>
      </c>
      <c r="AC21" s="27">
        <v>19</v>
      </c>
      <c r="AD21" s="169">
        <v>7</v>
      </c>
      <c r="AE21" s="27">
        <v>11</v>
      </c>
      <c r="AF21" s="175">
        <v>4</v>
      </c>
      <c r="AG21" s="27">
        <v>2</v>
      </c>
      <c r="AH21" s="181">
        <v>4</v>
      </c>
      <c r="AI21" s="27">
        <v>1</v>
      </c>
      <c r="AJ21" s="187">
        <v>4</v>
      </c>
      <c r="AK21" s="145">
        <v>5</v>
      </c>
      <c r="AL21" s="149">
        <v>9535</v>
      </c>
      <c r="AM21" s="138">
        <v>9535</v>
      </c>
      <c r="AN21" s="193">
        <v>53</v>
      </c>
      <c r="AO21" s="27">
        <v>46</v>
      </c>
      <c r="AP21" s="199">
        <v>20</v>
      </c>
      <c r="AQ21" s="27">
        <v>16</v>
      </c>
      <c r="AR21" s="205">
        <v>4</v>
      </c>
      <c r="AS21" s="135">
        <v>4</v>
      </c>
      <c r="AT21" s="73">
        <f t="shared" si="12"/>
        <v>834.88201363398014</v>
      </c>
      <c r="AU21" s="75">
        <f t="shared" si="13"/>
        <v>724.61457787100153</v>
      </c>
      <c r="AV21" s="73">
        <f t="shared" si="14"/>
        <v>315.0498164656529</v>
      </c>
      <c r="AW21" s="76">
        <f t="shared" si="15"/>
        <v>252.0398531725223</v>
      </c>
      <c r="AX21" s="74">
        <f t="shared" si="16"/>
        <v>63.009963293130575</v>
      </c>
      <c r="AY21" s="77">
        <f t="shared" si="17"/>
        <v>63.009963293130575</v>
      </c>
    </row>
    <row r="22" spans="1:51" s="21" customFormat="1" ht="14.25" customHeight="1" x14ac:dyDescent="0.25">
      <c r="A22" s="22" t="s">
        <v>16</v>
      </c>
      <c r="B22" s="32">
        <v>245.77288098614596</v>
      </c>
      <c r="C22" s="33">
        <v>182.74527154075878</v>
      </c>
      <c r="D22" s="37">
        <f t="shared" si="0"/>
        <v>135.19351935193521</v>
      </c>
      <c r="E22" s="38">
        <f t="shared" si="1"/>
        <v>33.798379837983802</v>
      </c>
      <c r="F22" s="108">
        <v>770.08836042325731</v>
      </c>
      <c r="G22" s="109">
        <v>697.75467315562435</v>
      </c>
      <c r="H22" s="37">
        <f t="shared" si="2"/>
        <v>371.78217821782181</v>
      </c>
      <c r="I22" s="38">
        <f t="shared" si="3"/>
        <v>337.98379837983799</v>
      </c>
      <c r="J22" s="43">
        <v>278.54259845096544</v>
      </c>
      <c r="K22" s="42">
        <v>365.49054308151756</v>
      </c>
      <c r="L22" s="37">
        <f t="shared" si="4"/>
        <v>67.596759675967604</v>
      </c>
      <c r="M22" s="37">
        <f t="shared" si="5"/>
        <v>202.79027902790278</v>
      </c>
      <c r="N22" s="43">
        <v>262.15773971855572</v>
      </c>
      <c r="O22" s="42">
        <v>182.74527154075878</v>
      </c>
      <c r="P22" s="37">
        <f t="shared" si="6"/>
        <v>101.39513951395139</v>
      </c>
      <c r="Q22" s="38">
        <f t="shared" si="7"/>
        <v>33.798379837983802</v>
      </c>
      <c r="R22" s="44">
        <v>131.07886985927786</v>
      </c>
      <c r="S22" s="42">
        <v>49.839619511116027</v>
      </c>
      <c r="T22" s="37">
        <f t="shared" si="8"/>
        <v>33.798379837983802</v>
      </c>
      <c r="U22" s="41">
        <f t="shared" si="9"/>
        <v>67.596759675967604</v>
      </c>
      <c r="V22" s="43">
        <v>196.61830478891676</v>
      </c>
      <c r="W22" s="42">
        <v>99.679239022232053</v>
      </c>
      <c r="X22" s="42">
        <f t="shared" si="10"/>
        <v>135.19351935193521</v>
      </c>
      <c r="Y22" s="105">
        <f t="shared" si="11"/>
        <v>67.596759675967604</v>
      </c>
      <c r="Z22" s="157">
        <v>4</v>
      </c>
      <c r="AA22" s="27">
        <v>1</v>
      </c>
      <c r="AB22" s="163">
        <v>11</v>
      </c>
      <c r="AC22" s="27">
        <v>10</v>
      </c>
      <c r="AD22" s="169">
        <v>2</v>
      </c>
      <c r="AE22" s="27">
        <v>6</v>
      </c>
      <c r="AF22" s="175">
        <v>3</v>
      </c>
      <c r="AG22" s="27">
        <v>1</v>
      </c>
      <c r="AH22" s="181">
        <v>1</v>
      </c>
      <c r="AI22" s="27">
        <v>2</v>
      </c>
      <c r="AJ22" s="187">
        <v>4</v>
      </c>
      <c r="AK22" s="145">
        <v>2</v>
      </c>
      <c r="AL22" s="149">
        <v>4444</v>
      </c>
      <c r="AM22" s="138">
        <v>4444</v>
      </c>
      <c r="AN22" s="193">
        <v>36</v>
      </c>
      <c r="AO22" s="27">
        <v>24</v>
      </c>
      <c r="AP22" s="199">
        <v>11</v>
      </c>
      <c r="AQ22" s="27">
        <v>5</v>
      </c>
      <c r="AR22" s="205">
        <v>4</v>
      </c>
      <c r="AS22" s="135">
        <v>1</v>
      </c>
      <c r="AT22" s="73">
        <f t="shared" si="12"/>
        <v>1216.7416741674167</v>
      </c>
      <c r="AU22" s="75">
        <f t="shared" si="13"/>
        <v>811.16111611161114</v>
      </c>
      <c r="AV22" s="73">
        <f t="shared" si="14"/>
        <v>371.78217821782181</v>
      </c>
      <c r="AW22" s="76">
        <f t="shared" si="15"/>
        <v>168.991899189919</v>
      </c>
      <c r="AX22" s="74">
        <f t="shared" si="16"/>
        <v>135.19351935193521</v>
      </c>
      <c r="AY22" s="77">
        <f t="shared" si="17"/>
        <v>33.798379837983802</v>
      </c>
    </row>
    <row r="23" spans="1:51" s="92" customFormat="1" ht="14.25" customHeight="1" x14ac:dyDescent="0.25">
      <c r="A23" s="83" t="s">
        <v>17</v>
      </c>
      <c r="B23" s="32">
        <v>204.65538775973658</v>
      </c>
      <c r="C23" s="33">
        <v>155.18310182527838</v>
      </c>
      <c r="D23" s="31">
        <f t="shared" si="0"/>
        <v>174.65116279069767</v>
      </c>
      <c r="E23" s="84">
        <f t="shared" si="1"/>
        <v>0</v>
      </c>
      <c r="F23" s="108">
        <v>665.13001021914386</v>
      </c>
      <c r="G23" s="109">
        <v>500.03443921478589</v>
      </c>
      <c r="H23" s="31">
        <f t="shared" si="2"/>
        <v>209.58139534883719</v>
      </c>
      <c r="I23" s="84">
        <f t="shared" si="3"/>
        <v>209.58139534883719</v>
      </c>
      <c r="J23" s="32">
        <v>255.81923469967072</v>
      </c>
      <c r="K23" s="33">
        <v>258.63850304213065</v>
      </c>
      <c r="L23" s="31">
        <f t="shared" si="4"/>
        <v>34.930232558139529</v>
      </c>
      <c r="M23" s="31">
        <f t="shared" si="5"/>
        <v>0</v>
      </c>
      <c r="N23" s="32">
        <v>119.382309526513</v>
      </c>
      <c r="O23" s="33">
        <v>137.940534955803</v>
      </c>
      <c r="P23" s="31">
        <f t="shared" si="6"/>
        <v>69.860465116279059</v>
      </c>
      <c r="Q23" s="84">
        <f t="shared" si="7"/>
        <v>104.7906976744186</v>
      </c>
      <c r="R23" s="85">
        <v>85.273078233223572</v>
      </c>
      <c r="S23" s="33">
        <v>103.45540121685227</v>
      </c>
      <c r="T23" s="31">
        <f t="shared" si="8"/>
        <v>34.930232558139529</v>
      </c>
      <c r="U23" s="86">
        <f t="shared" si="9"/>
        <v>34.930232558139529</v>
      </c>
      <c r="V23" s="32">
        <v>85.273078233223572</v>
      </c>
      <c r="W23" s="33">
        <v>68.970267477901501</v>
      </c>
      <c r="X23" s="33">
        <f t="shared" si="10"/>
        <v>69.860465116279059</v>
      </c>
      <c r="Y23" s="106">
        <f t="shared" si="11"/>
        <v>69.860465116279059</v>
      </c>
      <c r="Z23" s="157">
        <v>5</v>
      </c>
      <c r="AA23" s="27"/>
      <c r="AB23" s="163">
        <v>6</v>
      </c>
      <c r="AC23" s="27">
        <v>6</v>
      </c>
      <c r="AD23" s="169">
        <v>1</v>
      </c>
      <c r="AE23" s="27"/>
      <c r="AF23" s="175">
        <v>2</v>
      </c>
      <c r="AG23" s="27">
        <v>3</v>
      </c>
      <c r="AH23" s="181">
        <v>1</v>
      </c>
      <c r="AI23" s="27">
        <v>1</v>
      </c>
      <c r="AJ23" s="187">
        <v>2</v>
      </c>
      <c r="AK23" s="145">
        <v>2</v>
      </c>
      <c r="AL23" s="150">
        <v>4300</v>
      </c>
      <c r="AM23" s="151">
        <v>4300</v>
      </c>
      <c r="AN23" s="193">
        <v>31</v>
      </c>
      <c r="AO23" s="27">
        <v>20</v>
      </c>
      <c r="AP23" s="199">
        <v>11</v>
      </c>
      <c r="AQ23" s="27">
        <v>6</v>
      </c>
      <c r="AR23" s="205">
        <v>5</v>
      </c>
      <c r="AS23" s="135"/>
      <c r="AT23" s="89">
        <f t="shared" si="12"/>
        <v>1082.8372093023256</v>
      </c>
      <c r="AU23" s="88">
        <f t="shared" si="13"/>
        <v>698.60465116279067</v>
      </c>
      <c r="AV23" s="89">
        <f t="shared" si="14"/>
        <v>384.23255813953489</v>
      </c>
      <c r="AW23" s="90">
        <f t="shared" si="15"/>
        <v>209.58139534883719</v>
      </c>
      <c r="AX23" s="87">
        <f t="shared" si="16"/>
        <v>174.65116279069767</v>
      </c>
      <c r="AY23" s="91">
        <f t="shared" si="17"/>
        <v>0</v>
      </c>
    </row>
    <row r="24" spans="1:51" s="21" customFormat="1" ht="14.25" customHeight="1" x14ac:dyDescent="0.25">
      <c r="A24" s="22" t="s">
        <v>18</v>
      </c>
      <c r="B24" s="32">
        <v>156.91600501462599</v>
      </c>
      <c r="C24" s="33">
        <v>161.66472329356893</v>
      </c>
      <c r="D24" s="37">
        <f t="shared" si="0"/>
        <v>59.243815856201053</v>
      </c>
      <c r="E24" s="38">
        <f t="shared" si="1"/>
        <v>42.317011325857891</v>
      </c>
      <c r="F24" s="108">
        <v>596.28081905557872</v>
      </c>
      <c r="G24" s="109">
        <v>547.86378449487245</v>
      </c>
      <c r="H24" s="37">
        <f t="shared" si="2"/>
        <v>135.41443624274527</v>
      </c>
      <c r="I24" s="38">
        <f t="shared" si="3"/>
        <v>194.65825209894629</v>
      </c>
      <c r="J24" s="43">
        <v>219.68240702047638</v>
      </c>
      <c r="K24" s="42">
        <v>224.53433790773462</v>
      </c>
      <c r="L24" s="37">
        <f t="shared" si="4"/>
        <v>50.780413591029472</v>
      </c>
      <c r="M24" s="37">
        <f t="shared" si="5"/>
        <v>25.390206795514736</v>
      </c>
      <c r="N24" s="43">
        <v>161.3993194436153</v>
      </c>
      <c r="O24" s="42">
        <v>206.57159087511585</v>
      </c>
      <c r="P24" s="37">
        <f t="shared" si="6"/>
        <v>8.4634022651715792</v>
      </c>
      <c r="Q24" s="38">
        <f t="shared" si="7"/>
        <v>50.780413591029472</v>
      </c>
      <c r="R24" s="44">
        <v>44.833144289893141</v>
      </c>
      <c r="S24" s="42">
        <v>31.434807307082849</v>
      </c>
      <c r="T24" s="37">
        <f t="shared" si="8"/>
        <v>42.317011325857891</v>
      </c>
      <c r="U24" s="41">
        <f t="shared" si="9"/>
        <v>16.926804530343158</v>
      </c>
      <c r="V24" s="43">
        <v>49.316458718882458</v>
      </c>
      <c r="W24" s="42">
        <v>67.360301372320379</v>
      </c>
      <c r="X24" s="42">
        <f t="shared" si="10"/>
        <v>50.780413591029472</v>
      </c>
      <c r="Y24" s="105">
        <f t="shared" si="11"/>
        <v>25.390206795514736</v>
      </c>
      <c r="Z24" s="157">
        <v>7</v>
      </c>
      <c r="AA24" s="27">
        <v>5</v>
      </c>
      <c r="AB24" s="163">
        <v>16</v>
      </c>
      <c r="AC24" s="27">
        <v>23</v>
      </c>
      <c r="AD24" s="169">
        <v>6</v>
      </c>
      <c r="AE24" s="27">
        <v>3</v>
      </c>
      <c r="AF24" s="175">
        <v>1</v>
      </c>
      <c r="AG24" s="27">
        <v>6</v>
      </c>
      <c r="AH24" s="181">
        <v>5</v>
      </c>
      <c r="AI24" s="27">
        <v>2</v>
      </c>
      <c r="AJ24" s="187">
        <v>6</v>
      </c>
      <c r="AK24" s="145">
        <v>3</v>
      </c>
      <c r="AL24" s="149">
        <v>17747</v>
      </c>
      <c r="AM24" s="138">
        <v>17747</v>
      </c>
      <c r="AN24" s="193">
        <v>71</v>
      </c>
      <c r="AO24" s="27">
        <v>70</v>
      </c>
      <c r="AP24" s="199">
        <v>25</v>
      </c>
      <c r="AQ24" s="27">
        <v>26</v>
      </c>
      <c r="AR24" s="205">
        <v>7</v>
      </c>
      <c r="AS24" s="135">
        <v>6</v>
      </c>
      <c r="AT24" s="73">
        <f t="shared" si="12"/>
        <v>600.90156082718204</v>
      </c>
      <c r="AU24" s="75">
        <f t="shared" si="13"/>
        <v>592.43815856201047</v>
      </c>
      <c r="AV24" s="73">
        <f t="shared" si="14"/>
        <v>211.58505662928945</v>
      </c>
      <c r="AW24" s="76">
        <f t="shared" si="15"/>
        <v>220.04845889446105</v>
      </c>
      <c r="AX24" s="74">
        <f t="shared" si="16"/>
        <v>59.243815856201053</v>
      </c>
      <c r="AY24" s="77">
        <f t="shared" si="17"/>
        <v>50.780413591029472</v>
      </c>
    </row>
    <row r="25" spans="1:51" s="21" customFormat="1" ht="14.25" customHeight="1" x14ac:dyDescent="0.25">
      <c r="A25" s="22" t="s">
        <v>19</v>
      </c>
      <c r="B25" s="32">
        <v>202.16898050224972</v>
      </c>
      <c r="C25" s="33">
        <v>174.17858523386161</v>
      </c>
      <c r="D25" s="37">
        <f t="shared" si="0"/>
        <v>125.69914219959551</v>
      </c>
      <c r="E25" s="38">
        <f t="shared" si="1"/>
        <v>73.324499616430714</v>
      </c>
      <c r="F25" s="108">
        <v>363.90416490404954</v>
      </c>
      <c r="G25" s="109">
        <v>476.08813297255512</v>
      </c>
      <c r="H25" s="37">
        <f t="shared" si="2"/>
        <v>157.12392774949438</v>
      </c>
      <c r="I25" s="38">
        <f t="shared" si="3"/>
        <v>230.44842736592511</v>
      </c>
      <c r="J25" s="43">
        <v>179.06395415913548</v>
      </c>
      <c r="K25" s="42">
        <v>267.07383069192116</v>
      </c>
      <c r="L25" s="37">
        <f t="shared" si="4"/>
        <v>52.374642583164793</v>
      </c>
      <c r="M25" s="37">
        <f t="shared" si="5"/>
        <v>115.22421368296256</v>
      </c>
      <c r="N25" s="43">
        <v>109.74887512979272</v>
      </c>
      <c r="O25" s="42">
        <v>145.14882102821801</v>
      </c>
      <c r="P25" s="37">
        <f t="shared" si="6"/>
        <v>41.899714066531835</v>
      </c>
      <c r="Q25" s="38">
        <f t="shared" si="7"/>
        <v>41.899714066531835</v>
      </c>
      <c r="R25" s="44">
        <v>46.210052686228508</v>
      </c>
      <c r="S25" s="42">
        <v>23.223811364514884</v>
      </c>
      <c r="T25" s="37">
        <f t="shared" si="8"/>
        <v>20.949857033265918</v>
      </c>
      <c r="U25" s="41">
        <f t="shared" si="9"/>
        <v>20.949857033265918</v>
      </c>
      <c r="V25" s="43">
        <v>75.091335615121324</v>
      </c>
      <c r="W25" s="42">
        <v>110.31310398144569</v>
      </c>
      <c r="X25" s="42">
        <f t="shared" si="10"/>
        <v>52.374642583164793</v>
      </c>
      <c r="Y25" s="105">
        <f t="shared" si="11"/>
        <v>94.274356649696642</v>
      </c>
      <c r="Z25" s="157">
        <v>12</v>
      </c>
      <c r="AA25" s="27">
        <v>7</v>
      </c>
      <c r="AB25" s="163">
        <v>15</v>
      </c>
      <c r="AC25" s="27">
        <v>22</v>
      </c>
      <c r="AD25" s="169">
        <v>5</v>
      </c>
      <c r="AE25" s="27">
        <v>11</v>
      </c>
      <c r="AF25" s="175">
        <v>4</v>
      </c>
      <c r="AG25" s="27">
        <v>4</v>
      </c>
      <c r="AH25" s="181">
        <v>2</v>
      </c>
      <c r="AI25" s="27">
        <v>2</v>
      </c>
      <c r="AJ25" s="187">
        <v>5</v>
      </c>
      <c r="AK25" s="145">
        <v>9</v>
      </c>
      <c r="AL25" s="149">
        <v>14339</v>
      </c>
      <c r="AM25" s="138">
        <v>14339</v>
      </c>
      <c r="AN25" s="193">
        <v>65</v>
      </c>
      <c r="AO25" s="27">
        <v>66</v>
      </c>
      <c r="AP25" s="199">
        <v>20</v>
      </c>
      <c r="AQ25" s="27">
        <v>20</v>
      </c>
      <c r="AR25" s="205">
        <v>12</v>
      </c>
      <c r="AS25" s="135">
        <v>7</v>
      </c>
      <c r="AT25" s="73">
        <f t="shared" si="12"/>
        <v>680.87035358114235</v>
      </c>
      <c r="AU25" s="75">
        <f t="shared" si="13"/>
        <v>691.34528209777534</v>
      </c>
      <c r="AV25" s="73">
        <f t="shared" si="14"/>
        <v>209.49857033265917</v>
      </c>
      <c r="AW25" s="76">
        <f t="shared" si="15"/>
        <v>209.49857033265917</v>
      </c>
      <c r="AX25" s="74">
        <f t="shared" si="16"/>
        <v>125.69914219959551</v>
      </c>
      <c r="AY25" s="77">
        <f t="shared" si="17"/>
        <v>73.324499616430714</v>
      </c>
    </row>
    <row r="26" spans="1:51" s="21" customFormat="1" ht="14.25" customHeight="1" x14ac:dyDescent="0.25">
      <c r="A26" s="22" t="s">
        <v>20</v>
      </c>
      <c r="B26" s="32">
        <v>205.48047425586603</v>
      </c>
      <c r="C26" s="33">
        <v>206.66277518345566</v>
      </c>
      <c r="D26" s="37">
        <f t="shared" si="0"/>
        <v>139.73176215210484</v>
      </c>
      <c r="E26" s="38">
        <f t="shared" si="1"/>
        <v>69.865881076052418</v>
      </c>
      <c r="F26" s="108">
        <v>628.89478484371114</v>
      </c>
      <c r="G26" s="109">
        <v>569.88825883922618</v>
      </c>
      <c r="H26" s="37">
        <f t="shared" si="2"/>
        <v>197.95332971548183</v>
      </c>
      <c r="I26" s="38">
        <f t="shared" si="3"/>
        <v>151.37607566478022</v>
      </c>
      <c r="J26" s="43">
        <v>249.06724152226181</v>
      </c>
      <c r="K26" s="42">
        <v>263.02535023348901</v>
      </c>
      <c r="L26" s="37">
        <f t="shared" si="4"/>
        <v>69.865881076052418</v>
      </c>
      <c r="M26" s="37">
        <f t="shared" si="5"/>
        <v>11.644313512675401</v>
      </c>
      <c r="N26" s="43">
        <v>230.38719840809219</v>
      </c>
      <c r="O26" s="42">
        <v>175.35023348899267</v>
      </c>
      <c r="P26" s="37">
        <f t="shared" si="6"/>
        <v>11.644313512675401</v>
      </c>
      <c r="Q26" s="38">
        <f t="shared" si="7"/>
        <v>34.932940538026209</v>
      </c>
      <c r="R26" s="44">
        <v>68.493491418622014</v>
      </c>
      <c r="S26" s="42">
        <v>56.362575050033357</v>
      </c>
      <c r="T26" s="37">
        <f t="shared" si="8"/>
        <v>0</v>
      </c>
      <c r="U26" s="41">
        <f t="shared" si="9"/>
        <v>58.221567563377008</v>
      </c>
      <c r="V26" s="43">
        <v>80.946853494735095</v>
      </c>
      <c r="W26" s="42">
        <v>125.25016677785192</v>
      </c>
      <c r="X26" s="42">
        <f t="shared" si="10"/>
        <v>93.154508101403209</v>
      </c>
      <c r="Y26" s="105">
        <f t="shared" si="11"/>
        <v>116.44313512675402</v>
      </c>
      <c r="Z26" s="157">
        <v>12</v>
      </c>
      <c r="AA26" s="27">
        <v>6</v>
      </c>
      <c r="AB26" s="163">
        <v>17</v>
      </c>
      <c r="AC26" s="27">
        <v>13</v>
      </c>
      <c r="AD26" s="169">
        <v>6</v>
      </c>
      <c r="AE26" s="27">
        <v>1</v>
      </c>
      <c r="AF26" s="175">
        <v>1</v>
      </c>
      <c r="AG26" s="27">
        <v>3</v>
      </c>
      <c r="AH26" s="181"/>
      <c r="AI26" s="27">
        <v>5</v>
      </c>
      <c r="AJ26" s="187">
        <v>8</v>
      </c>
      <c r="AK26" s="145">
        <v>10</v>
      </c>
      <c r="AL26" s="149">
        <v>12899</v>
      </c>
      <c r="AM26" s="138">
        <v>12899</v>
      </c>
      <c r="AN26" s="193">
        <v>61</v>
      </c>
      <c r="AO26" s="27">
        <v>53</v>
      </c>
      <c r="AP26" s="199">
        <v>18</v>
      </c>
      <c r="AQ26" s="27">
        <v>14</v>
      </c>
      <c r="AR26" s="205">
        <v>12</v>
      </c>
      <c r="AS26" s="135">
        <v>6</v>
      </c>
      <c r="AT26" s="73">
        <f t="shared" si="12"/>
        <v>710.3031242731995</v>
      </c>
      <c r="AU26" s="75">
        <f t="shared" si="13"/>
        <v>617.14861617179622</v>
      </c>
      <c r="AV26" s="73">
        <f t="shared" si="14"/>
        <v>209.59764322815721</v>
      </c>
      <c r="AW26" s="76">
        <f t="shared" si="15"/>
        <v>163.02038917745563</v>
      </c>
      <c r="AX26" s="74">
        <f t="shared" si="16"/>
        <v>139.73176215210484</v>
      </c>
      <c r="AY26" s="77">
        <f t="shared" si="17"/>
        <v>69.865881076052418</v>
      </c>
    </row>
    <row r="27" spans="1:51" s="21" customFormat="1" ht="14.25" customHeight="1" x14ac:dyDescent="0.25">
      <c r="A27" s="22" t="s">
        <v>21</v>
      </c>
      <c r="B27" s="32">
        <v>280.44418238993711</v>
      </c>
      <c r="C27" s="33">
        <v>297.95675461218013</v>
      </c>
      <c r="D27" s="37">
        <f t="shared" si="0"/>
        <v>303.61835455831817</v>
      </c>
      <c r="E27" s="38">
        <f t="shared" si="1"/>
        <v>151.80917727915909</v>
      </c>
      <c r="F27" s="108">
        <v>472.32704402515725</v>
      </c>
      <c r="G27" s="109">
        <v>521.42432057131521</v>
      </c>
      <c r="H27" s="37">
        <f t="shared" si="2"/>
        <v>212.53284819082273</v>
      </c>
      <c r="I27" s="38">
        <f t="shared" si="3"/>
        <v>182.17101273499091</v>
      </c>
      <c r="J27" s="43">
        <v>206.6430817610063</v>
      </c>
      <c r="K27" s="42">
        <v>268.16107915096211</v>
      </c>
      <c r="L27" s="37">
        <f t="shared" si="4"/>
        <v>91.085506367495455</v>
      </c>
      <c r="M27" s="37">
        <f t="shared" si="5"/>
        <v>30.361835455831816</v>
      </c>
      <c r="N27" s="43">
        <v>236.16352201257862</v>
      </c>
      <c r="O27" s="42">
        <v>148.97837730609007</v>
      </c>
      <c r="P27" s="37">
        <f t="shared" si="6"/>
        <v>91.085506367495455</v>
      </c>
      <c r="Q27" s="38">
        <f t="shared" si="7"/>
        <v>60.723670911663632</v>
      </c>
      <c r="R27" s="44">
        <v>88.561320754716988</v>
      </c>
      <c r="S27" s="42">
        <v>59.591350922436028</v>
      </c>
      <c r="T27" s="37">
        <f t="shared" si="8"/>
        <v>0</v>
      </c>
      <c r="U27" s="41">
        <f t="shared" si="9"/>
        <v>30.361835455831816</v>
      </c>
      <c r="V27" s="43">
        <v>147.60220125786162</v>
      </c>
      <c r="W27" s="42">
        <v>44.693513191827016</v>
      </c>
      <c r="X27" s="42">
        <f t="shared" si="10"/>
        <v>121.44734182332726</v>
      </c>
      <c r="Y27" s="105">
        <f t="shared" si="11"/>
        <v>30.361835455831816</v>
      </c>
      <c r="Z27" s="157">
        <v>10</v>
      </c>
      <c r="AA27" s="27">
        <v>5</v>
      </c>
      <c r="AB27" s="163">
        <v>7</v>
      </c>
      <c r="AC27" s="27">
        <v>6</v>
      </c>
      <c r="AD27" s="169">
        <v>3</v>
      </c>
      <c r="AE27" s="27">
        <v>1</v>
      </c>
      <c r="AF27" s="175">
        <v>3</v>
      </c>
      <c r="AG27" s="27">
        <v>2</v>
      </c>
      <c r="AH27" s="181"/>
      <c r="AI27" s="27">
        <v>1</v>
      </c>
      <c r="AJ27" s="187">
        <v>4</v>
      </c>
      <c r="AK27" s="145">
        <v>1</v>
      </c>
      <c r="AL27" s="149">
        <v>4947</v>
      </c>
      <c r="AM27" s="138">
        <v>4947</v>
      </c>
      <c r="AN27" s="193">
        <v>34</v>
      </c>
      <c r="AO27" s="27">
        <v>25</v>
      </c>
      <c r="AP27" s="199">
        <v>9</v>
      </c>
      <c r="AQ27" s="27">
        <v>10</v>
      </c>
      <c r="AR27" s="205">
        <v>10</v>
      </c>
      <c r="AS27" s="135">
        <v>5</v>
      </c>
      <c r="AT27" s="73">
        <f t="shared" si="12"/>
        <v>1032.3024054982818</v>
      </c>
      <c r="AU27" s="75">
        <f t="shared" si="13"/>
        <v>759.04588639579549</v>
      </c>
      <c r="AV27" s="73">
        <f t="shared" si="14"/>
        <v>273.25651910248638</v>
      </c>
      <c r="AW27" s="76">
        <f t="shared" si="15"/>
        <v>303.61835455831817</v>
      </c>
      <c r="AX27" s="74">
        <f t="shared" si="16"/>
        <v>303.61835455831817</v>
      </c>
      <c r="AY27" s="77">
        <f t="shared" si="17"/>
        <v>151.80917727915909</v>
      </c>
    </row>
    <row r="28" spans="1:51" s="21" customFormat="1" ht="14.25" customHeight="1" x14ac:dyDescent="0.25">
      <c r="A28" s="22" t="s">
        <v>22</v>
      </c>
      <c r="B28" s="32">
        <v>273.99668325041461</v>
      </c>
      <c r="C28" s="33">
        <v>276.4956907371768</v>
      </c>
      <c r="D28" s="37">
        <f t="shared" si="0"/>
        <v>202.42587601078168</v>
      </c>
      <c r="E28" s="38">
        <f t="shared" si="1"/>
        <v>50.60646900269542</v>
      </c>
      <c r="F28" s="108">
        <v>572.90215588723049</v>
      </c>
      <c r="G28" s="109">
        <v>615.83131118734832</v>
      </c>
      <c r="H28" s="37">
        <f t="shared" si="2"/>
        <v>151.81940700808627</v>
      </c>
      <c r="I28" s="38">
        <f t="shared" si="3"/>
        <v>151.81940700808627</v>
      </c>
      <c r="J28" s="43">
        <v>249.08789386401327</v>
      </c>
      <c r="K28" s="42">
        <v>351.90360639277048</v>
      </c>
      <c r="L28" s="37">
        <f t="shared" si="4"/>
        <v>75.909703504043136</v>
      </c>
      <c r="M28" s="37">
        <f t="shared" si="5"/>
        <v>126.51617250673854</v>
      </c>
      <c r="N28" s="43">
        <v>99.63515754560531</v>
      </c>
      <c r="O28" s="42">
        <v>201.08777508158315</v>
      </c>
      <c r="P28" s="37">
        <f t="shared" si="6"/>
        <v>0</v>
      </c>
      <c r="Q28" s="38">
        <f t="shared" si="7"/>
        <v>0</v>
      </c>
      <c r="R28" s="44">
        <v>112.08955223880598</v>
      </c>
      <c r="S28" s="42">
        <v>113.11187348339053</v>
      </c>
      <c r="T28" s="37">
        <f t="shared" si="8"/>
        <v>177.12264150943398</v>
      </c>
      <c r="U28" s="41">
        <f t="shared" si="9"/>
        <v>50.60646900269542</v>
      </c>
      <c r="V28" s="43">
        <v>224.17910447761196</v>
      </c>
      <c r="W28" s="42">
        <v>188.51978913898418</v>
      </c>
      <c r="X28" s="42">
        <f t="shared" si="10"/>
        <v>227.72911051212938</v>
      </c>
      <c r="Y28" s="105">
        <f t="shared" si="11"/>
        <v>50.60646900269542</v>
      </c>
      <c r="Z28" s="157">
        <v>8</v>
      </c>
      <c r="AA28" s="27">
        <v>2</v>
      </c>
      <c r="AB28" s="163">
        <v>6</v>
      </c>
      <c r="AC28" s="27">
        <v>6</v>
      </c>
      <c r="AD28" s="169">
        <v>3</v>
      </c>
      <c r="AE28" s="27">
        <v>5</v>
      </c>
      <c r="AF28" s="175"/>
      <c r="AG28" s="27"/>
      <c r="AH28" s="181">
        <v>7</v>
      </c>
      <c r="AI28" s="27">
        <v>2</v>
      </c>
      <c r="AJ28" s="187">
        <v>9</v>
      </c>
      <c r="AK28" s="145">
        <v>2</v>
      </c>
      <c r="AL28" s="149">
        <v>5936</v>
      </c>
      <c r="AM28" s="138">
        <v>5936</v>
      </c>
      <c r="AN28" s="193">
        <v>39</v>
      </c>
      <c r="AO28" s="27">
        <v>24</v>
      </c>
      <c r="AP28" s="199">
        <v>5</v>
      </c>
      <c r="AQ28" s="27">
        <v>11</v>
      </c>
      <c r="AR28" s="205">
        <v>8</v>
      </c>
      <c r="AS28" s="135">
        <v>2</v>
      </c>
      <c r="AT28" s="73">
        <f t="shared" si="12"/>
        <v>986.82614555256055</v>
      </c>
      <c r="AU28" s="75">
        <f t="shared" si="13"/>
        <v>607.27762803234509</v>
      </c>
      <c r="AV28" s="73">
        <f t="shared" si="14"/>
        <v>126.51617250673854</v>
      </c>
      <c r="AW28" s="76">
        <f t="shared" si="15"/>
        <v>278.33557951482476</v>
      </c>
      <c r="AX28" s="74">
        <f t="shared" si="16"/>
        <v>202.42587601078168</v>
      </c>
      <c r="AY28" s="77">
        <f t="shared" si="17"/>
        <v>50.60646900269542</v>
      </c>
    </row>
    <row r="29" spans="1:51" s="21" customFormat="1" ht="14.25" customHeight="1" x14ac:dyDescent="0.25">
      <c r="A29" s="22" t="s">
        <v>23</v>
      </c>
      <c r="B29" s="32">
        <v>209.31871368094448</v>
      </c>
      <c r="C29" s="33">
        <v>154.77171845275839</v>
      </c>
      <c r="D29" s="37">
        <f t="shared" si="0"/>
        <v>123.53766510232715</v>
      </c>
      <c r="E29" s="38">
        <f t="shared" si="1"/>
        <v>72.669214766074802</v>
      </c>
      <c r="F29" s="108">
        <v>473.92916305119508</v>
      </c>
      <c r="G29" s="109">
        <v>519.87423377721416</v>
      </c>
      <c r="H29" s="37">
        <f t="shared" si="2"/>
        <v>174.40611543857952</v>
      </c>
      <c r="I29" s="38">
        <f t="shared" si="3"/>
        <v>138.07150805554213</v>
      </c>
      <c r="J29" s="43">
        <v>229.06576214141097</v>
      </c>
      <c r="K29" s="42">
        <v>230.17332487846119</v>
      </c>
      <c r="L29" s="37">
        <f t="shared" si="4"/>
        <v>58.135371812859837</v>
      </c>
      <c r="M29" s="37">
        <f t="shared" si="5"/>
        <v>50.868450336252351</v>
      </c>
      <c r="N29" s="43">
        <v>165.87520706791827</v>
      </c>
      <c r="O29" s="42">
        <v>174.61424645952229</v>
      </c>
      <c r="P29" s="37">
        <f t="shared" si="6"/>
        <v>43.60152885964488</v>
      </c>
      <c r="Q29" s="38">
        <f t="shared" si="7"/>
        <v>36.334607383037401</v>
      </c>
      <c r="R29" s="44">
        <v>67.139964765585972</v>
      </c>
      <c r="S29" s="42">
        <v>63.496089621644472</v>
      </c>
      <c r="T29" s="37">
        <f t="shared" si="8"/>
        <v>29.067685906429919</v>
      </c>
      <c r="U29" s="41">
        <f t="shared" si="9"/>
        <v>43.60152885964488</v>
      </c>
      <c r="V29" s="43">
        <v>43.443506613026216</v>
      </c>
      <c r="W29" s="42">
        <v>83.338617628408372</v>
      </c>
      <c r="X29" s="42">
        <f t="shared" si="10"/>
        <v>21.80076442982244</v>
      </c>
      <c r="Y29" s="105">
        <f t="shared" si="11"/>
        <v>43.60152885964488</v>
      </c>
      <c r="Z29" s="157">
        <v>17</v>
      </c>
      <c r="AA29" s="27">
        <v>10</v>
      </c>
      <c r="AB29" s="163">
        <v>24</v>
      </c>
      <c r="AC29" s="27">
        <v>19</v>
      </c>
      <c r="AD29" s="169">
        <v>8</v>
      </c>
      <c r="AE29" s="27">
        <v>7</v>
      </c>
      <c r="AF29" s="175">
        <v>6</v>
      </c>
      <c r="AG29" s="27">
        <v>5</v>
      </c>
      <c r="AH29" s="181">
        <v>4</v>
      </c>
      <c r="AI29" s="27">
        <v>6</v>
      </c>
      <c r="AJ29" s="187">
        <v>3</v>
      </c>
      <c r="AK29" s="145">
        <v>6</v>
      </c>
      <c r="AL29" s="149">
        <v>20669</v>
      </c>
      <c r="AM29" s="138">
        <v>20669</v>
      </c>
      <c r="AN29" s="193">
        <v>83</v>
      </c>
      <c r="AO29" s="27">
        <v>72</v>
      </c>
      <c r="AP29" s="199">
        <v>23</v>
      </c>
      <c r="AQ29" s="27">
        <v>25</v>
      </c>
      <c r="AR29" s="205">
        <v>17</v>
      </c>
      <c r="AS29" s="135">
        <v>10</v>
      </c>
      <c r="AT29" s="73">
        <f t="shared" si="12"/>
        <v>603.1544825584208</v>
      </c>
      <c r="AU29" s="75">
        <f t="shared" si="13"/>
        <v>523.21834631573847</v>
      </c>
      <c r="AV29" s="73">
        <f t="shared" si="14"/>
        <v>167.13919396197204</v>
      </c>
      <c r="AW29" s="76">
        <f t="shared" si="15"/>
        <v>181.673036915187</v>
      </c>
      <c r="AX29" s="74">
        <f t="shared" si="16"/>
        <v>123.53766510232715</v>
      </c>
      <c r="AY29" s="77">
        <f t="shared" si="17"/>
        <v>72.669214766074802</v>
      </c>
    </row>
    <row r="30" spans="1:51" s="21" customFormat="1" ht="14.25" customHeight="1" x14ac:dyDescent="0.25">
      <c r="A30" s="22" t="s">
        <v>24</v>
      </c>
      <c r="B30" s="32">
        <v>122.80606126676116</v>
      </c>
      <c r="C30" s="33">
        <v>180.76586433260394</v>
      </c>
      <c r="D30" s="37">
        <f t="shared" si="0"/>
        <v>46.786418855778216</v>
      </c>
      <c r="E30" s="38">
        <f t="shared" si="1"/>
        <v>155.95472951926072</v>
      </c>
      <c r="F30" s="108">
        <v>442.10182056034012</v>
      </c>
      <c r="G30" s="109">
        <v>402.61487964989061</v>
      </c>
      <c r="H30" s="37">
        <f t="shared" si="2"/>
        <v>187.14567542311286</v>
      </c>
      <c r="I30" s="38">
        <f t="shared" si="3"/>
        <v>124.76378361540857</v>
      </c>
      <c r="J30" s="43">
        <v>204.67676877793525</v>
      </c>
      <c r="K30" s="42">
        <v>123.24945295404812</v>
      </c>
      <c r="L30" s="37">
        <f t="shared" si="4"/>
        <v>31.190945903852143</v>
      </c>
      <c r="M30" s="37">
        <f t="shared" si="5"/>
        <v>31.190945903852143</v>
      </c>
      <c r="N30" s="43">
        <v>139.18020276899597</v>
      </c>
      <c r="O30" s="42">
        <v>115.0328227571116</v>
      </c>
      <c r="P30" s="37">
        <f t="shared" si="6"/>
        <v>77.977364759630362</v>
      </c>
      <c r="Q30" s="38">
        <f t="shared" si="7"/>
        <v>0</v>
      </c>
      <c r="R30" s="44">
        <v>40.935353755587052</v>
      </c>
      <c r="S30" s="42">
        <v>32.866520787746168</v>
      </c>
      <c r="T30" s="37">
        <f t="shared" si="8"/>
        <v>0</v>
      </c>
      <c r="U30" s="41">
        <f t="shared" si="9"/>
        <v>0</v>
      </c>
      <c r="V30" s="43">
        <v>32.748283004469641</v>
      </c>
      <c r="W30" s="42">
        <v>57.516411378555802</v>
      </c>
      <c r="X30" s="42">
        <f t="shared" si="10"/>
        <v>31.190945903852143</v>
      </c>
      <c r="Y30" s="105">
        <f t="shared" si="11"/>
        <v>62.381891807704285</v>
      </c>
      <c r="Z30" s="157">
        <v>3</v>
      </c>
      <c r="AA30" s="27">
        <v>10</v>
      </c>
      <c r="AB30" s="163">
        <v>12</v>
      </c>
      <c r="AC30" s="27">
        <v>8</v>
      </c>
      <c r="AD30" s="169">
        <v>2</v>
      </c>
      <c r="AE30" s="27">
        <v>2</v>
      </c>
      <c r="AF30" s="175">
        <v>5</v>
      </c>
      <c r="AG30" s="27"/>
      <c r="AH30" s="181"/>
      <c r="AI30" s="27"/>
      <c r="AJ30" s="187">
        <v>2</v>
      </c>
      <c r="AK30" s="145">
        <v>4</v>
      </c>
      <c r="AL30" s="149">
        <v>9631</v>
      </c>
      <c r="AM30" s="138">
        <v>9631</v>
      </c>
      <c r="AN30" s="193">
        <v>35</v>
      </c>
      <c r="AO30" s="27">
        <v>38</v>
      </c>
      <c r="AP30" s="199">
        <v>11</v>
      </c>
      <c r="AQ30" s="27">
        <v>13</v>
      </c>
      <c r="AR30" s="205">
        <v>3</v>
      </c>
      <c r="AS30" s="135">
        <v>10</v>
      </c>
      <c r="AT30" s="73">
        <f t="shared" si="12"/>
        <v>545.84155331741249</v>
      </c>
      <c r="AU30" s="75">
        <f t="shared" si="13"/>
        <v>592.62797217319076</v>
      </c>
      <c r="AV30" s="73">
        <f t="shared" si="14"/>
        <v>171.55020247118679</v>
      </c>
      <c r="AW30" s="76">
        <f t="shared" si="15"/>
        <v>202.74114837503893</v>
      </c>
      <c r="AX30" s="74">
        <f t="shared" si="16"/>
        <v>46.786418855778216</v>
      </c>
      <c r="AY30" s="77">
        <f t="shared" si="17"/>
        <v>155.95472951926072</v>
      </c>
    </row>
    <row r="31" spans="1:51" s="21" customFormat="1" ht="14.25" customHeight="1" x14ac:dyDescent="0.25">
      <c r="A31" s="22" t="s">
        <v>25</v>
      </c>
      <c r="B31" s="32">
        <v>283.59688458815202</v>
      </c>
      <c r="C31" s="33">
        <v>197.44263862332696</v>
      </c>
      <c r="D31" s="37">
        <f t="shared" si="0"/>
        <v>137.82977747189722</v>
      </c>
      <c r="E31" s="38">
        <f t="shared" si="1"/>
        <v>68.914888735948608</v>
      </c>
      <c r="F31" s="108">
        <v>584.91857446306346</v>
      </c>
      <c r="G31" s="109">
        <v>735.92256214149131</v>
      </c>
      <c r="H31" s="37">
        <f t="shared" si="2"/>
        <v>413.48933241569165</v>
      </c>
      <c r="I31" s="38">
        <f t="shared" si="3"/>
        <v>137.82977747189722</v>
      </c>
      <c r="J31" s="43">
        <v>301.3216898749115</v>
      </c>
      <c r="K31" s="42">
        <v>251.29063097514342</v>
      </c>
      <c r="L31" s="37">
        <f t="shared" si="4"/>
        <v>172.28722183987153</v>
      </c>
      <c r="M31" s="37">
        <f t="shared" si="5"/>
        <v>0</v>
      </c>
      <c r="N31" s="43">
        <v>159.52324758083549</v>
      </c>
      <c r="O31" s="42">
        <v>251.29063097514342</v>
      </c>
      <c r="P31" s="37">
        <f t="shared" si="6"/>
        <v>137.82977747189722</v>
      </c>
      <c r="Q31" s="38">
        <f t="shared" si="7"/>
        <v>0</v>
      </c>
      <c r="R31" s="44">
        <v>70.899221147038006</v>
      </c>
      <c r="S31" s="42">
        <v>89.746653919694069</v>
      </c>
      <c r="T31" s="37">
        <f t="shared" si="8"/>
        <v>68.914888735948608</v>
      </c>
      <c r="U31" s="41">
        <f t="shared" si="9"/>
        <v>34.457444367974304</v>
      </c>
      <c r="V31" s="43">
        <v>141.79844229407601</v>
      </c>
      <c r="W31" s="42">
        <v>125.64531548757171</v>
      </c>
      <c r="X31" s="42">
        <f t="shared" si="10"/>
        <v>172.28722183987153</v>
      </c>
      <c r="Y31" s="105">
        <f t="shared" si="11"/>
        <v>103.37233310392291</v>
      </c>
      <c r="Z31" s="157">
        <v>4</v>
      </c>
      <c r="AA31" s="27">
        <v>2</v>
      </c>
      <c r="AB31" s="163">
        <v>12</v>
      </c>
      <c r="AC31" s="27">
        <v>4</v>
      </c>
      <c r="AD31" s="169">
        <v>5</v>
      </c>
      <c r="AE31" s="27"/>
      <c r="AF31" s="175">
        <v>4</v>
      </c>
      <c r="AG31" s="27"/>
      <c r="AH31" s="181">
        <v>2</v>
      </c>
      <c r="AI31" s="27">
        <v>1</v>
      </c>
      <c r="AJ31" s="187">
        <v>5</v>
      </c>
      <c r="AK31" s="145">
        <v>3</v>
      </c>
      <c r="AL31" s="149">
        <v>4359</v>
      </c>
      <c r="AM31" s="138">
        <v>4359</v>
      </c>
      <c r="AN31" s="193">
        <v>38</v>
      </c>
      <c r="AO31" s="27">
        <v>20</v>
      </c>
      <c r="AP31" s="199">
        <v>12</v>
      </c>
      <c r="AQ31" s="27">
        <v>8</v>
      </c>
      <c r="AR31" s="205">
        <v>4</v>
      </c>
      <c r="AS31" s="135">
        <v>2</v>
      </c>
      <c r="AT31" s="73">
        <f t="shared" si="12"/>
        <v>1309.3828859830237</v>
      </c>
      <c r="AU31" s="75">
        <f t="shared" si="13"/>
        <v>689.14888735948614</v>
      </c>
      <c r="AV31" s="73">
        <f t="shared" si="14"/>
        <v>413.48933241569165</v>
      </c>
      <c r="AW31" s="76">
        <f t="shared" si="15"/>
        <v>275.65955494379443</v>
      </c>
      <c r="AX31" s="74">
        <f t="shared" si="16"/>
        <v>137.82977747189722</v>
      </c>
      <c r="AY31" s="77">
        <f t="shared" si="17"/>
        <v>68.914888735948608</v>
      </c>
    </row>
    <row r="32" spans="1:51" s="21" customFormat="1" ht="14.25" customHeight="1" x14ac:dyDescent="0.25">
      <c r="A32" s="22" t="s">
        <v>26</v>
      </c>
      <c r="B32" s="32">
        <v>129.29080388312371</v>
      </c>
      <c r="C32" s="33">
        <v>166.19840277109594</v>
      </c>
      <c r="D32" s="37">
        <f t="shared" si="0"/>
        <v>83.521779425393888</v>
      </c>
      <c r="E32" s="38">
        <f t="shared" si="1"/>
        <v>69.601482854494904</v>
      </c>
      <c r="F32" s="108">
        <v>538.71168284634882</v>
      </c>
      <c r="G32" s="109">
        <v>498.59520831328774</v>
      </c>
      <c r="H32" s="37">
        <f t="shared" si="2"/>
        <v>236.64504170528267</v>
      </c>
      <c r="I32" s="38">
        <f t="shared" si="3"/>
        <v>208.8044485634847</v>
      </c>
      <c r="J32" s="43">
        <v>258.58160776624743</v>
      </c>
      <c r="K32" s="42">
        <v>252.91061291253729</v>
      </c>
      <c r="L32" s="37">
        <f t="shared" si="4"/>
        <v>41.760889712696944</v>
      </c>
      <c r="M32" s="37">
        <f t="shared" si="5"/>
        <v>97.442075996292871</v>
      </c>
      <c r="N32" s="43">
        <v>122.10798144517238</v>
      </c>
      <c r="O32" s="42">
        <v>173.42442028288272</v>
      </c>
      <c r="P32" s="37">
        <f t="shared" si="6"/>
        <v>41.760889712696944</v>
      </c>
      <c r="Q32" s="38">
        <f t="shared" si="7"/>
        <v>55.681186283595927</v>
      </c>
      <c r="R32" s="44">
        <v>79.011046817464489</v>
      </c>
      <c r="S32" s="42">
        <v>21.67805253536034</v>
      </c>
      <c r="T32" s="37">
        <f t="shared" si="8"/>
        <v>27.840593141797964</v>
      </c>
      <c r="U32" s="41">
        <f t="shared" si="9"/>
        <v>0</v>
      </c>
      <c r="V32" s="43">
        <v>79.011046817464489</v>
      </c>
      <c r="W32" s="42">
        <v>93.938227653228125</v>
      </c>
      <c r="X32" s="42">
        <f t="shared" si="10"/>
        <v>55.681186283595927</v>
      </c>
      <c r="Y32" s="105">
        <f t="shared" si="11"/>
        <v>97.442075996292871</v>
      </c>
      <c r="Z32" s="157">
        <v>6</v>
      </c>
      <c r="AA32" s="27">
        <v>5</v>
      </c>
      <c r="AB32" s="163">
        <v>17</v>
      </c>
      <c r="AC32" s="27">
        <v>15</v>
      </c>
      <c r="AD32" s="169">
        <v>3</v>
      </c>
      <c r="AE32" s="27">
        <v>7</v>
      </c>
      <c r="AF32" s="175">
        <v>3</v>
      </c>
      <c r="AG32" s="27">
        <v>4</v>
      </c>
      <c r="AH32" s="181">
        <v>2</v>
      </c>
      <c r="AI32" s="27"/>
      <c r="AJ32" s="187">
        <v>4</v>
      </c>
      <c r="AK32" s="145">
        <v>7</v>
      </c>
      <c r="AL32" s="149">
        <v>10790</v>
      </c>
      <c r="AM32" s="138">
        <v>10790</v>
      </c>
      <c r="AN32" s="193">
        <v>49</v>
      </c>
      <c r="AO32" s="27">
        <v>44</v>
      </c>
      <c r="AP32" s="199">
        <v>15</v>
      </c>
      <c r="AQ32" s="27">
        <v>8</v>
      </c>
      <c r="AR32" s="205">
        <v>6</v>
      </c>
      <c r="AS32" s="135">
        <v>5</v>
      </c>
      <c r="AT32" s="73">
        <f t="shared" si="12"/>
        <v>682.09453197405003</v>
      </c>
      <c r="AU32" s="75">
        <f t="shared" si="13"/>
        <v>612.49304911955517</v>
      </c>
      <c r="AV32" s="73">
        <f t="shared" si="14"/>
        <v>208.8044485634847</v>
      </c>
      <c r="AW32" s="76">
        <f t="shared" si="15"/>
        <v>111.36237256719185</v>
      </c>
      <c r="AX32" s="74">
        <f t="shared" si="16"/>
        <v>83.521779425393888</v>
      </c>
      <c r="AY32" s="77">
        <f t="shared" si="17"/>
        <v>69.601482854494904</v>
      </c>
    </row>
    <row r="33" spans="1:51" s="21" customFormat="1" ht="14.25" customHeight="1" thickBot="1" x14ac:dyDescent="0.3">
      <c r="A33" s="23" t="s">
        <v>27</v>
      </c>
      <c r="B33" s="34">
        <v>193.23444831239593</v>
      </c>
      <c r="C33" s="35">
        <v>184.7478474784748</v>
      </c>
      <c r="D33" s="80">
        <f t="shared" si="0"/>
        <v>111.47394982930088</v>
      </c>
      <c r="E33" s="81">
        <f t="shared" si="1"/>
        <v>44.589579931720351</v>
      </c>
      <c r="F33" s="110">
        <v>784.30452550325413</v>
      </c>
      <c r="G33" s="111">
        <v>819.81857318573179</v>
      </c>
      <c r="H33" s="80">
        <f t="shared" si="2"/>
        <v>267.53747959032211</v>
      </c>
      <c r="I33" s="81">
        <f t="shared" si="3"/>
        <v>267.53747959032211</v>
      </c>
      <c r="J33" s="46">
        <v>386.46889662479185</v>
      </c>
      <c r="K33" s="45">
        <v>415.68265682656829</v>
      </c>
      <c r="L33" s="80">
        <f t="shared" si="4"/>
        <v>89.179159863440702</v>
      </c>
      <c r="M33" s="80">
        <f t="shared" si="5"/>
        <v>89.179159863440702</v>
      </c>
      <c r="N33" s="46">
        <v>261.43484183441802</v>
      </c>
      <c r="O33" s="45">
        <v>219.38806888068879</v>
      </c>
      <c r="P33" s="80">
        <f t="shared" si="6"/>
        <v>89.179159863440702</v>
      </c>
      <c r="Q33" s="81">
        <f t="shared" si="7"/>
        <v>44.589579931720351</v>
      </c>
      <c r="R33" s="47">
        <v>22.733464507340699</v>
      </c>
      <c r="S33" s="45">
        <v>80.827183271832709</v>
      </c>
      <c r="T33" s="80">
        <f t="shared" si="8"/>
        <v>0</v>
      </c>
      <c r="U33" s="82">
        <f t="shared" si="9"/>
        <v>44.589579931720351</v>
      </c>
      <c r="V33" s="46">
        <v>204.60118056606629</v>
      </c>
      <c r="W33" s="45">
        <v>173.20110701107012</v>
      </c>
      <c r="X33" s="45">
        <f t="shared" si="10"/>
        <v>178.3583197268814</v>
      </c>
      <c r="Y33" s="107">
        <f t="shared" si="11"/>
        <v>133.76873979516105</v>
      </c>
      <c r="Z33" s="158">
        <v>5</v>
      </c>
      <c r="AA33" s="115">
        <v>2</v>
      </c>
      <c r="AB33" s="164">
        <v>12</v>
      </c>
      <c r="AC33" s="115">
        <v>12</v>
      </c>
      <c r="AD33" s="170">
        <v>4</v>
      </c>
      <c r="AE33" s="115">
        <v>4</v>
      </c>
      <c r="AF33" s="177">
        <v>4</v>
      </c>
      <c r="AG33" s="115">
        <v>2</v>
      </c>
      <c r="AH33" s="183"/>
      <c r="AI33" s="115">
        <v>2</v>
      </c>
      <c r="AJ33" s="189">
        <v>8</v>
      </c>
      <c r="AK33" s="146">
        <v>6</v>
      </c>
      <c r="AL33" s="152">
        <v>6737</v>
      </c>
      <c r="AM33" s="153">
        <v>6737</v>
      </c>
      <c r="AN33" s="195">
        <v>41</v>
      </c>
      <c r="AO33" s="115">
        <v>39</v>
      </c>
      <c r="AP33" s="201">
        <v>13</v>
      </c>
      <c r="AQ33" s="115">
        <v>13</v>
      </c>
      <c r="AR33" s="207">
        <v>5</v>
      </c>
      <c r="AS33" s="136">
        <v>2</v>
      </c>
      <c r="AT33" s="121">
        <f t="shared" si="12"/>
        <v>914.08638860026713</v>
      </c>
      <c r="AU33" s="122">
        <f t="shared" si="13"/>
        <v>869.49680866854681</v>
      </c>
      <c r="AV33" s="121">
        <f t="shared" si="14"/>
        <v>289.83226955618227</v>
      </c>
      <c r="AW33" s="123">
        <f t="shared" si="15"/>
        <v>289.83226955618227</v>
      </c>
      <c r="AX33" s="124">
        <f t="shared" si="16"/>
        <v>111.47394982930088</v>
      </c>
      <c r="AY33" s="125">
        <f t="shared" si="17"/>
        <v>44.589579931720351</v>
      </c>
    </row>
    <row r="34" spans="1:51" s="96" customFormat="1" ht="14.25" customHeight="1" thickBot="1" x14ac:dyDescent="0.3">
      <c r="A34" s="24" t="s">
        <v>28</v>
      </c>
      <c r="B34" s="36">
        <v>185.81007138928379</v>
      </c>
      <c r="C34" s="68">
        <v>184.85588591653192</v>
      </c>
      <c r="D34" s="50">
        <f t="shared" si="0"/>
        <v>95.946225514570571</v>
      </c>
      <c r="E34" s="93">
        <f t="shared" si="1"/>
        <v>77.95630823058859</v>
      </c>
      <c r="F34" s="112">
        <v>523.98440131778034</v>
      </c>
      <c r="G34" s="113">
        <v>533.61349676837403</v>
      </c>
      <c r="H34" s="50">
        <f t="shared" si="2"/>
        <v>201.15998417543491</v>
      </c>
      <c r="I34" s="93">
        <f t="shared" si="3"/>
        <v>174.9928317623702</v>
      </c>
      <c r="J34" s="49">
        <v>254.70272862746441</v>
      </c>
      <c r="K34" s="48">
        <v>258.91305760358972</v>
      </c>
      <c r="L34" s="50">
        <f t="shared" si="4"/>
        <v>73.595116161744471</v>
      </c>
      <c r="M34" s="50">
        <f t="shared" si="5"/>
        <v>63.782434006845214</v>
      </c>
      <c r="N34" s="49">
        <v>158.65321480161924</v>
      </c>
      <c r="O34" s="48">
        <v>170.7907641620132</v>
      </c>
      <c r="P34" s="50">
        <f t="shared" si="6"/>
        <v>47.973112757285286</v>
      </c>
      <c r="Q34" s="93">
        <f t="shared" si="7"/>
        <v>36.524983576569483</v>
      </c>
      <c r="R34" s="51">
        <v>62.317839327482872</v>
      </c>
      <c r="S34" s="50">
        <v>57.695703523638073</v>
      </c>
      <c r="T34" s="50">
        <f t="shared" si="8"/>
        <v>26.712301421670215</v>
      </c>
      <c r="U34" s="52">
        <f t="shared" si="9"/>
        <v>23.44140737003713</v>
      </c>
      <c r="V34" s="53">
        <v>86.616079432235381</v>
      </c>
      <c r="W34" s="50">
        <v>94.437246066054357</v>
      </c>
      <c r="X34" s="52">
        <f t="shared" si="10"/>
        <v>73.049967153138965</v>
      </c>
      <c r="Y34" s="117">
        <f t="shared" si="11"/>
        <v>69.779073101505873</v>
      </c>
      <c r="Z34" s="162">
        <v>176</v>
      </c>
      <c r="AA34" s="94">
        <f t="shared" ref="AA34:AS34" si="18">SUM(AA9:AA33)</f>
        <v>143</v>
      </c>
      <c r="AB34" s="168">
        <v>369</v>
      </c>
      <c r="AC34" s="94">
        <f t="shared" si="18"/>
        <v>321</v>
      </c>
      <c r="AD34" s="174">
        <v>135</v>
      </c>
      <c r="AE34" s="94">
        <f t="shared" si="18"/>
        <v>117</v>
      </c>
      <c r="AF34" s="180">
        <v>88</v>
      </c>
      <c r="AG34" s="94">
        <f t="shared" si="18"/>
        <v>67</v>
      </c>
      <c r="AH34" s="186">
        <v>49</v>
      </c>
      <c r="AI34" s="94">
        <f t="shared" si="18"/>
        <v>43</v>
      </c>
      <c r="AJ34" s="191">
        <v>134</v>
      </c>
      <c r="AK34" s="132">
        <f t="shared" si="18"/>
        <v>128</v>
      </c>
      <c r="AL34" s="120">
        <v>275521</v>
      </c>
      <c r="AM34" s="95">
        <v>275521</v>
      </c>
      <c r="AN34" s="198">
        <v>1329</v>
      </c>
      <c r="AO34" s="94">
        <f t="shared" si="18"/>
        <v>1184</v>
      </c>
      <c r="AP34" s="204">
        <v>430</v>
      </c>
      <c r="AQ34" s="94">
        <f t="shared" si="18"/>
        <v>405</v>
      </c>
      <c r="AR34" s="210">
        <v>176</v>
      </c>
      <c r="AS34" s="95">
        <f t="shared" si="18"/>
        <v>145</v>
      </c>
      <c r="AT34" s="128">
        <f t="shared" si="12"/>
        <v>724.50303243672897</v>
      </c>
      <c r="AU34" s="127">
        <f t="shared" si="13"/>
        <v>645.4564261889293</v>
      </c>
      <c r="AV34" s="128">
        <f t="shared" si="14"/>
        <v>234.41407370037129</v>
      </c>
      <c r="AW34" s="129">
        <f t="shared" si="15"/>
        <v>220.78534848523344</v>
      </c>
      <c r="AX34" s="126">
        <f t="shared" si="16"/>
        <v>95.946225514570571</v>
      </c>
      <c r="AY34" s="130">
        <f t="shared" si="17"/>
        <v>79.04660624779963</v>
      </c>
    </row>
    <row r="35" spans="1:51" s="21" customFormat="1" ht="14.25" customHeight="1" x14ac:dyDescent="0.25">
      <c r="A35" s="25" t="s">
        <v>29</v>
      </c>
      <c r="B35" s="30">
        <v>186.42447566140748</v>
      </c>
      <c r="C35" s="31">
        <v>198.12372099903843</v>
      </c>
      <c r="D35" s="37">
        <f t="shared" si="0"/>
        <v>61.313129663798307</v>
      </c>
      <c r="E35" s="38">
        <f t="shared" si="1"/>
        <v>55.590570895177144</v>
      </c>
      <c r="F35" s="108">
        <v>555.79967899053156</v>
      </c>
      <c r="G35" s="109">
        <v>538.59100322986274</v>
      </c>
      <c r="H35" s="37">
        <f t="shared" si="2"/>
        <v>141.83770662225345</v>
      </c>
      <c r="I35" s="38">
        <f t="shared" si="3"/>
        <v>126.71380130518318</v>
      </c>
      <c r="J35" s="39">
        <v>358.49079294889287</v>
      </c>
      <c r="K35" s="37">
        <v>336.30112921916219</v>
      </c>
      <c r="L35" s="37">
        <f t="shared" si="4"/>
        <v>56.816833488453106</v>
      </c>
      <c r="M35" s="37">
        <f t="shared" si="5"/>
        <v>48.641749533279992</v>
      </c>
      <c r="N35" s="39">
        <v>143.81316693880007</v>
      </c>
      <c r="O35" s="37">
        <v>145.1209965728938</v>
      </c>
      <c r="P35" s="37">
        <f t="shared" si="6"/>
        <v>29.839056436381846</v>
      </c>
      <c r="Q35" s="38">
        <f t="shared" si="7"/>
        <v>27.795285447588572</v>
      </c>
      <c r="R35" s="40">
        <v>35.432229535646385</v>
      </c>
      <c r="S35" s="37">
        <v>28.237259301264828</v>
      </c>
      <c r="T35" s="37">
        <f t="shared" si="8"/>
        <v>18.393938899139492</v>
      </c>
      <c r="U35" s="41">
        <f t="shared" si="9"/>
        <v>10.218854943966384</v>
      </c>
      <c r="V35" s="39">
        <v>68.317043875919509</v>
      </c>
      <c r="W35" s="37">
        <v>67.121354076777038</v>
      </c>
      <c r="X35" s="37">
        <f t="shared" si="10"/>
        <v>46.597978544486715</v>
      </c>
      <c r="Y35" s="41">
        <f t="shared" si="11"/>
        <v>44.145453357934784</v>
      </c>
      <c r="Z35" s="159">
        <v>150</v>
      </c>
      <c r="AA35" s="116">
        <v>136</v>
      </c>
      <c r="AB35" s="165">
        <v>347</v>
      </c>
      <c r="AC35" s="116">
        <v>310</v>
      </c>
      <c r="AD35" s="171">
        <v>139</v>
      </c>
      <c r="AE35" s="116">
        <v>119</v>
      </c>
      <c r="AF35" s="178">
        <v>73</v>
      </c>
      <c r="AG35" s="116">
        <v>68</v>
      </c>
      <c r="AH35" s="184">
        <v>45</v>
      </c>
      <c r="AI35" s="116">
        <v>25</v>
      </c>
      <c r="AJ35" s="190">
        <v>114</v>
      </c>
      <c r="AK35" s="144">
        <v>108</v>
      </c>
      <c r="AL35" s="154">
        <v>367458</v>
      </c>
      <c r="AM35" s="139">
        <v>367458</v>
      </c>
      <c r="AN35" s="196">
        <v>1028</v>
      </c>
      <c r="AO35" s="116">
        <v>988</v>
      </c>
      <c r="AP35" s="202">
        <v>194</v>
      </c>
      <c r="AQ35" s="116">
        <v>239</v>
      </c>
      <c r="AR35" s="208">
        <v>152</v>
      </c>
      <c r="AS35" s="137">
        <v>137</v>
      </c>
      <c r="AT35" s="73">
        <f t="shared" si="12"/>
        <v>420.19931529589775</v>
      </c>
      <c r="AU35" s="75">
        <f t="shared" si="13"/>
        <v>403.84914738555159</v>
      </c>
      <c r="AV35" s="73">
        <f t="shared" si="14"/>
        <v>79.298314365179152</v>
      </c>
      <c r="AW35" s="76">
        <f t="shared" si="15"/>
        <v>97.692253264318637</v>
      </c>
      <c r="AX35" s="74">
        <f t="shared" si="16"/>
        <v>62.130638059315629</v>
      </c>
      <c r="AY35" s="77">
        <f t="shared" si="17"/>
        <v>55.999325092935798</v>
      </c>
    </row>
    <row r="36" spans="1:51" s="21" customFormat="1" ht="14.25" customHeight="1" x14ac:dyDescent="0.25">
      <c r="A36" s="22" t="s">
        <v>30</v>
      </c>
      <c r="B36" s="32">
        <v>178.79667922049936</v>
      </c>
      <c r="C36" s="33">
        <v>189.78478607016282</v>
      </c>
      <c r="D36" s="37">
        <f t="shared" si="0"/>
        <v>56.993245807088115</v>
      </c>
      <c r="E36" s="38">
        <f t="shared" si="1"/>
        <v>79.790544129923347</v>
      </c>
      <c r="F36" s="108">
        <v>508.64572536866194</v>
      </c>
      <c r="G36" s="109">
        <v>512.26462581539886</v>
      </c>
      <c r="H36" s="37">
        <f t="shared" si="2"/>
        <v>139.63345222736586</v>
      </c>
      <c r="I36" s="38">
        <f t="shared" si="3"/>
        <v>119.68581619488502</v>
      </c>
      <c r="J36" s="43">
        <v>263.57096678194301</v>
      </c>
      <c r="K36" s="42">
        <v>297.79238789871079</v>
      </c>
      <c r="L36" s="37">
        <f t="shared" si="4"/>
        <v>62.69257038779692</v>
      </c>
      <c r="M36" s="37">
        <f t="shared" si="5"/>
        <v>45.594596645670485</v>
      </c>
      <c r="N36" s="43">
        <v>172.631276488758</v>
      </c>
      <c r="O36" s="42">
        <v>138.8669166367045</v>
      </c>
      <c r="P36" s="37">
        <f t="shared" si="6"/>
        <v>28.496622903544058</v>
      </c>
      <c r="Q36" s="38">
        <f t="shared" si="7"/>
        <v>28.496622903544058</v>
      </c>
      <c r="R36" s="44">
        <v>33.909715024577459</v>
      </c>
      <c r="S36" s="42">
        <v>27.773383327340902</v>
      </c>
      <c r="T36" s="37">
        <f t="shared" si="8"/>
        <v>19.947636032480837</v>
      </c>
      <c r="U36" s="41">
        <f t="shared" si="9"/>
        <v>14.248311451772029</v>
      </c>
      <c r="V36" s="43">
        <v>97.105093024926376</v>
      </c>
      <c r="W36" s="42">
        <v>106.46463608814013</v>
      </c>
      <c r="X36" s="42">
        <f t="shared" si="10"/>
        <v>62.69257038779692</v>
      </c>
      <c r="Y36" s="105">
        <f t="shared" si="11"/>
        <v>96.888517872049775</v>
      </c>
      <c r="Z36" s="157">
        <v>20</v>
      </c>
      <c r="AA36" s="27">
        <v>28</v>
      </c>
      <c r="AB36" s="163">
        <v>49</v>
      </c>
      <c r="AC36" s="27">
        <v>42</v>
      </c>
      <c r="AD36" s="169">
        <v>22</v>
      </c>
      <c r="AE36" s="27">
        <v>16</v>
      </c>
      <c r="AF36" s="175">
        <v>10</v>
      </c>
      <c r="AG36" s="27">
        <v>10</v>
      </c>
      <c r="AH36" s="181">
        <v>7</v>
      </c>
      <c r="AI36" s="27">
        <v>5</v>
      </c>
      <c r="AJ36" s="187">
        <v>22</v>
      </c>
      <c r="AK36" s="145">
        <v>34</v>
      </c>
      <c r="AL36" s="149">
        <v>52708</v>
      </c>
      <c r="AM36" s="138">
        <v>52708</v>
      </c>
      <c r="AN36" s="193">
        <v>169</v>
      </c>
      <c r="AO36" s="27">
        <v>198</v>
      </c>
      <c r="AP36" s="199">
        <v>34</v>
      </c>
      <c r="AQ36" s="27">
        <v>42</v>
      </c>
      <c r="AR36" s="205">
        <v>21</v>
      </c>
      <c r="AS36" s="135">
        <v>28</v>
      </c>
      <c r="AT36" s="73">
        <f t="shared" si="12"/>
        <v>481.59292706989447</v>
      </c>
      <c r="AU36" s="75">
        <f t="shared" si="13"/>
        <v>564.23313349017235</v>
      </c>
      <c r="AV36" s="73">
        <f t="shared" si="14"/>
        <v>96.888517872049775</v>
      </c>
      <c r="AW36" s="76">
        <f t="shared" si="15"/>
        <v>119.68581619488502</v>
      </c>
      <c r="AX36" s="74">
        <f t="shared" si="16"/>
        <v>59.84290809744251</v>
      </c>
      <c r="AY36" s="77">
        <f t="shared" si="17"/>
        <v>79.790544129923347</v>
      </c>
    </row>
    <row r="37" spans="1:51" s="21" customFormat="1" ht="14.25" customHeight="1" x14ac:dyDescent="0.25">
      <c r="A37" s="22" t="s">
        <v>31</v>
      </c>
      <c r="B37" s="32">
        <v>152.27515395981408</v>
      </c>
      <c r="C37" s="33">
        <v>190.22742771782075</v>
      </c>
      <c r="D37" s="37">
        <f t="shared" si="0"/>
        <v>53.608819796954315</v>
      </c>
      <c r="E37" s="38">
        <f t="shared" si="1"/>
        <v>59.565355329949242</v>
      </c>
      <c r="F37" s="108">
        <v>560.50216244782621</v>
      </c>
      <c r="G37" s="109">
        <v>549.54590229592657</v>
      </c>
      <c r="H37" s="37">
        <f t="shared" si="2"/>
        <v>178.69606598984771</v>
      </c>
      <c r="I37" s="38">
        <f t="shared" si="3"/>
        <v>125.08724619289339</v>
      </c>
      <c r="J37" s="43">
        <v>257.5718029745791</v>
      </c>
      <c r="K37" s="42">
        <v>248.7589439386887</v>
      </c>
      <c r="L37" s="37">
        <f t="shared" si="4"/>
        <v>68.500158629441614</v>
      </c>
      <c r="M37" s="37">
        <f t="shared" si="5"/>
        <v>41.695748730964468</v>
      </c>
      <c r="N37" s="43">
        <v>215.4531433686731</v>
      </c>
      <c r="O37" s="42">
        <v>201.60855587187842</v>
      </c>
      <c r="P37" s="37">
        <f t="shared" si="6"/>
        <v>53.608819796954315</v>
      </c>
      <c r="Q37" s="38">
        <f t="shared" si="7"/>
        <v>26.804409898477157</v>
      </c>
      <c r="R37" s="44">
        <v>42.118659605906018</v>
      </c>
      <c r="S37" s="42">
        <v>71.538519825505247</v>
      </c>
      <c r="T37" s="37">
        <f t="shared" si="8"/>
        <v>11.913071065989849</v>
      </c>
      <c r="U37" s="41">
        <f t="shared" si="9"/>
        <v>14.89133883248731</v>
      </c>
      <c r="V37" s="43">
        <v>89.097164550955029</v>
      </c>
      <c r="W37" s="42">
        <v>89.423149781881548</v>
      </c>
      <c r="X37" s="42">
        <f t="shared" si="10"/>
        <v>65.521890862944161</v>
      </c>
      <c r="Y37" s="105">
        <f t="shared" si="11"/>
        <v>68.500158629441614</v>
      </c>
      <c r="Z37" s="157">
        <v>18</v>
      </c>
      <c r="AA37" s="27">
        <v>20</v>
      </c>
      <c r="AB37" s="163">
        <v>60</v>
      </c>
      <c r="AC37" s="27">
        <v>42</v>
      </c>
      <c r="AD37" s="169">
        <v>23</v>
      </c>
      <c r="AE37" s="27">
        <v>14</v>
      </c>
      <c r="AF37" s="175">
        <v>18</v>
      </c>
      <c r="AG37" s="27">
        <v>9</v>
      </c>
      <c r="AH37" s="181">
        <v>4</v>
      </c>
      <c r="AI37" s="27">
        <v>5</v>
      </c>
      <c r="AJ37" s="187">
        <v>22</v>
      </c>
      <c r="AK37" s="145">
        <v>23</v>
      </c>
      <c r="AL37" s="149">
        <v>50432</v>
      </c>
      <c r="AM37" s="138">
        <v>50432</v>
      </c>
      <c r="AN37" s="193">
        <v>177</v>
      </c>
      <c r="AO37" s="27">
        <v>169</v>
      </c>
      <c r="AP37" s="199">
        <v>40</v>
      </c>
      <c r="AQ37" s="27">
        <v>45</v>
      </c>
      <c r="AR37" s="205">
        <v>18</v>
      </c>
      <c r="AS37" s="135">
        <v>20</v>
      </c>
      <c r="AT37" s="73">
        <f t="shared" si="12"/>
        <v>527.15339467005083</v>
      </c>
      <c r="AU37" s="75">
        <f t="shared" si="13"/>
        <v>503.32725253807104</v>
      </c>
      <c r="AV37" s="73">
        <f t="shared" si="14"/>
        <v>119.13071065989848</v>
      </c>
      <c r="AW37" s="76">
        <f t="shared" si="15"/>
        <v>134.02204949238578</v>
      </c>
      <c r="AX37" s="74">
        <f t="shared" si="16"/>
        <v>53.608819796954315</v>
      </c>
      <c r="AY37" s="77">
        <f t="shared" si="17"/>
        <v>59.565355329949242</v>
      </c>
    </row>
    <row r="38" spans="1:51" s="21" customFormat="1" ht="14.25" customHeight="1" x14ac:dyDescent="0.25">
      <c r="A38" s="22" t="s">
        <v>32</v>
      </c>
      <c r="B38" s="32">
        <v>131.24568177199757</v>
      </c>
      <c r="C38" s="33">
        <v>156.03446519870451</v>
      </c>
      <c r="D38" s="37">
        <f t="shared" si="0"/>
        <v>87.829837000219285</v>
      </c>
      <c r="E38" s="38">
        <f t="shared" si="1"/>
        <v>43.914918500109643</v>
      </c>
      <c r="F38" s="108">
        <v>354.05811826864459</v>
      </c>
      <c r="G38" s="109">
        <v>419.15140651416698</v>
      </c>
      <c r="H38" s="37">
        <f t="shared" si="2"/>
        <v>93.319201812732985</v>
      </c>
      <c r="I38" s="38">
        <f t="shared" si="3"/>
        <v>104.2979314377604</v>
      </c>
      <c r="J38" s="43">
        <v>195.34241007925218</v>
      </c>
      <c r="K38" s="42">
        <v>217.22445155113766</v>
      </c>
      <c r="L38" s="37">
        <f t="shared" si="4"/>
        <v>5.4893648125137053</v>
      </c>
      <c r="M38" s="37">
        <f t="shared" si="5"/>
        <v>54.893648125137048</v>
      </c>
      <c r="N38" s="43">
        <v>94.618979882137779</v>
      </c>
      <c r="O38" s="42">
        <v>143.79646792821788</v>
      </c>
      <c r="P38" s="37">
        <f t="shared" si="6"/>
        <v>21.957459250054821</v>
      </c>
      <c r="Q38" s="38">
        <f t="shared" si="7"/>
        <v>16.468094437541115</v>
      </c>
      <c r="R38" s="44">
        <v>15.261125787441577</v>
      </c>
      <c r="S38" s="42">
        <v>21.416495223351596</v>
      </c>
      <c r="T38" s="37">
        <f t="shared" si="8"/>
        <v>0</v>
      </c>
      <c r="U38" s="41">
        <f t="shared" si="9"/>
        <v>5.4893648125137053</v>
      </c>
      <c r="V38" s="43">
        <v>73.253403779719562</v>
      </c>
      <c r="W38" s="42">
        <v>73.427983622919754</v>
      </c>
      <c r="X38" s="42">
        <f t="shared" si="10"/>
        <v>49.404283312623342</v>
      </c>
      <c r="Y38" s="105">
        <f t="shared" si="11"/>
        <v>49.404283312623342</v>
      </c>
      <c r="Z38" s="157">
        <v>16</v>
      </c>
      <c r="AA38" s="27">
        <v>8</v>
      </c>
      <c r="AB38" s="163">
        <v>17</v>
      </c>
      <c r="AC38" s="27">
        <v>19</v>
      </c>
      <c r="AD38" s="169">
        <v>1</v>
      </c>
      <c r="AE38" s="27">
        <v>10</v>
      </c>
      <c r="AF38" s="175">
        <v>4</v>
      </c>
      <c r="AG38" s="27">
        <v>3</v>
      </c>
      <c r="AH38" s="181"/>
      <c r="AI38" s="27">
        <v>1</v>
      </c>
      <c r="AJ38" s="187">
        <v>9</v>
      </c>
      <c r="AK38" s="145">
        <v>9</v>
      </c>
      <c r="AL38" s="149">
        <v>27362</v>
      </c>
      <c r="AM38" s="138">
        <v>27362</v>
      </c>
      <c r="AN38" s="193">
        <v>69</v>
      </c>
      <c r="AO38" s="27">
        <v>58</v>
      </c>
      <c r="AP38" s="199">
        <v>15</v>
      </c>
      <c r="AQ38" s="27">
        <v>14</v>
      </c>
      <c r="AR38" s="205">
        <v>16</v>
      </c>
      <c r="AS38" s="135">
        <v>8</v>
      </c>
      <c r="AT38" s="73">
        <f t="shared" si="12"/>
        <v>378.76617206344565</v>
      </c>
      <c r="AU38" s="75">
        <f t="shared" si="13"/>
        <v>318.38315912579492</v>
      </c>
      <c r="AV38" s="73">
        <f t="shared" si="14"/>
        <v>82.340472187705572</v>
      </c>
      <c r="AW38" s="76">
        <f t="shared" si="15"/>
        <v>76.851107375191873</v>
      </c>
      <c r="AX38" s="74">
        <f t="shared" si="16"/>
        <v>87.829837000219285</v>
      </c>
      <c r="AY38" s="77">
        <f t="shared" si="17"/>
        <v>43.914918500109643</v>
      </c>
    </row>
    <row r="39" spans="1:51" s="21" customFormat="1" ht="14.25" customHeight="1" thickBot="1" x14ac:dyDescent="0.3">
      <c r="A39" s="23" t="s">
        <v>33</v>
      </c>
      <c r="B39" s="34">
        <v>210.95287763469065</v>
      </c>
      <c r="C39" s="35">
        <v>227.57339587592489</v>
      </c>
      <c r="D39" s="80">
        <f t="shared" si="0"/>
        <v>68.088321402262807</v>
      </c>
      <c r="E39" s="81">
        <f t="shared" si="1"/>
        <v>76.599361577545665</v>
      </c>
      <c r="F39" s="110">
        <v>594.08053039769493</v>
      </c>
      <c r="G39" s="111">
        <v>529.96544245078405</v>
      </c>
      <c r="H39" s="80">
        <f t="shared" si="2"/>
        <v>124.82858923748182</v>
      </c>
      <c r="I39" s="81">
        <f t="shared" si="3"/>
        <v>144.68768297980847</v>
      </c>
      <c r="J39" s="46">
        <v>314.87819235178091</v>
      </c>
      <c r="K39" s="45">
        <v>266.54144311495315</v>
      </c>
      <c r="L39" s="80">
        <f t="shared" si="4"/>
        <v>36.881174092892358</v>
      </c>
      <c r="M39" s="80">
        <f t="shared" si="5"/>
        <v>25.533120525848556</v>
      </c>
      <c r="N39" s="46">
        <v>200.09500893290507</v>
      </c>
      <c r="O39" s="45">
        <v>168.34196407260197</v>
      </c>
      <c r="P39" s="80">
        <f t="shared" si="6"/>
        <v>31.207147309370455</v>
      </c>
      <c r="Q39" s="81">
        <f t="shared" si="7"/>
        <v>42.555200876414254</v>
      </c>
      <c r="R39" s="47">
        <v>41.880350706887114</v>
      </c>
      <c r="S39" s="45">
        <v>37.40932534946711</v>
      </c>
      <c r="T39" s="80">
        <f t="shared" si="8"/>
        <v>14.185066958804754</v>
      </c>
      <c r="U39" s="82">
        <f t="shared" si="9"/>
        <v>19.859093742326653</v>
      </c>
      <c r="V39" s="46">
        <v>72.90283271198868</v>
      </c>
      <c r="W39" s="45">
        <v>115.34541982752357</v>
      </c>
      <c r="X39" s="45">
        <f t="shared" si="10"/>
        <v>73.762348185784717</v>
      </c>
      <c r="Y39" s="107">
        <f t="shared" si="11"/>
        <v>76.599361577545665</v>
      </c>
      <c r="Z39" s="158">
        <v>24</v>
      </c>
      <c r="AA39" s="115">
        <v>27</v>
      </c>
      <c r="AB39" s="164">
        <v>44</v>
      </c>
      <c r="AC39" s="115">
        <v>51</v>
      </c>
      <c r="AD39" s="170">
        <v>13</v>
      </c>
      <c r="AE39" s="115">
        <v>9</v>
      </c>
      <c r="AF39" s="177">
        <v>11</v>
      </c>
      <c r="AG39" s="115">
        <v>15</v>
      </c>
      <c r="AH39" s="183">
        <v>5</v>
      </c>
      <c r="AI39" s="115">
        <v>7</v>
      </c>
      <c r="AJ39" s="189">
        <v>26</v>
      </c>
      <c r="AK39" s="146">
        <v>27</v>
      </c>
      <c r="AL39" s="152">
        <v>52943</v>
      </c>
      <c r="AM39" s="153">
        <v>52943</v>
      </c>
      <c r="AN39" s="195">
        <v>170</v>
      </c>
      <c r="AO39" s="115">
        <v>167</v>
      </c>
      <c r="AP39" s="201">
        <v>51</v>
      </c>
      <c r="AQ39" s="115">
        <v>33</v>
      </c>
      <c r="AR39" s="207">
        <v>25</v>
      </c>
      <c r="AS39" s="136">
        <v>27</v>
      </c>
      <c r="AT39" s="121">
        <f t="shared" si="12"/>
        <v>482.29227659936157</v>
      </c>
      <c r="AU39" s="122">
        <f t="shared" si="13"/>
        <v>473.78123642407877</v>
      </c>
      <c r="AV39" s="121">
        <f t="shared" si="14"/>
        <v>144.68768297980847</v>
      </c>
      <c r="AW39" s="123">
        <f t="shared" si="15"/>
        <v>93.621441928111366</v>
      </c>
      <c r="AX39" s="124">
        <f t="shared" si="16"/>
        <v>70.925334794023769</v>
      </c>
      <c r="AY39" s="125">
        <f t="shared" si="17"/>
        <v>76.599361577545665</v>
      </c>
    </row>
    <row r="40" spans="1:51" s="96" customFormat="1" ht="14.25" customHeight="1" thickBot="1" x14ac:dyDescent="0.3">
      <c r="A40" s="24" t="s">
        <v>34</v>
      </c>
      <c r="B40" s="36">
        <v>182.1090427584414</v>
      </c>
      <c r="C40" s="68">
        <v>197.34159516483695</v>
      </c>
      <c r="D40" s="50">
        <f t="shared" si="0"/>
        <v>62.162667475036436</v>
      </c>
      <c r="E40" s="93">
        <f t="shared" si="1"/>
        <v>59.708877969442895</v>
      </c>
      <c r="F40" s="112">
        <v>545.25948732112909</v>
      </c>
      <c r="G40" s="113">
        <v>530.21245290227648</v>
      </c>
      <c r="H40" s="50">
        <f t="shared" si="2"/>
        <v>140.95657493242913</v>
      </c>
      <c r="I40" s="93">
        <f t="shared" si="3"/>
        <v>126.50648117726713</v>
      </c>
      <c r="J40" s="49">
        <v>327.15569239267739</v>
      </c>
      <c r="K40" s="48">
        <v>311.50363165617341</v>
      </c>
      <c r="L40" s="50">
        <f t="shared" si="4"/>
        <v>53.983369123057962</v>
      </c>
      <c r="M40" s="50">
        <f t="shared" si="5"/>
        <v>45.804070771079488</v>
      </c>
      <c r="N40" s="49">
        <v>156.48565985775619</v>
      </c>
      <c r="O40" s="48">
        <v>152.01255126386511</v>
      </c>
      <c r="P40" s="50">
        <f t="shared" si="6"/>
        <v>31.626620294316783</v>
      </c>
      <c r="Q40" s="93">
        <f t="shared" si="7"/>
        <v>28.627544231924674</v>
      </c>
      <c r="R40" s="51">
        <v>35.537191761069387</v>
      </c>
      <c r="S40" s="50">
        <v>32.813954339087353</v>
      </c>
      <c r="T40" s="50">
        <f t="shared" si="8"/>
        <v>16.631239982356242</v>
      </c>
      <c r="U40" s="52">
        <f t="shared" si="9"/>
        <v>11.723660971169153</v>
      </c>
      <c r="V40" s="53">
        <v>73.819745975783619</v>
      </c>
      <c r="W40" s="50">
        <v>78.142998240059171</v>
      </c>
      <c r="X40" s="50">
        <f t="shared" si="10"/>
        <v>52.620152731061545</v>
      </c>
      <c r="Y40" s="52">
        <f t="shared" si="11"/>
        <v>54.801298958255806</v>
      </c>
      <c r="Z40" s="161">
        <v>228</v>
      </c>
      <c r="AA40" s="97">
        <f t="shared" ref="AA40:AK40" si="19">SUM(AA35:AA39)</f>
        <v>219</v>
      </c>
      <c r="AB40" s="167">
        <v>517</v>
      </c>
      <c r="AC40" s="97">
        <f t="shared" si="19"/>
        <v>464</v>
      </c>
      <c r="AD40" s="173">
        <v>198</v>
      </c>
      <c r="AE40" s="97">
        <f t="shared" si="19"/>
        <v>168</v>
      </c>
      <c r="AF40" s="179">
        <v>116</v>
      </c>
      <c r="AG40" s="97">
        <f t="shared" si="19"/>
        <v>105</v>
      </c>
      <c r="AH40" s="185">
        <v>61</v>
      </c>
      <c r="AI40" s="97">
        <f t="shared" si="19"/>
        <v>43</v>
      </c>
      <c r="AJ40" s="192">
        <v>193</v>
      </c>
      <c r="AK40" s="141">
        <f t="shared" si="19"/>
        <v>201</v>
      </c>
      <c r="AL40" s="140">
        <v>550903</v>
      </c>
      <c r="AM40" s="99">
        <v>550903</v>
      </c>
      <c r="AN40" s="197">
        <v>1613</v>
      </c>
      <c r="AO40" s="97">
        <f t="shared" ref="AO40" si="20">SUM(AO35:AO39)</f>
        <v>1580</v>
      </c>
      <c r="AP40" s="203">
        <v>334</v>
      </c>
      <c r="AQ40" s="97">
        <f t="shared" ref="AQ40:AS40" si="21">SUM(AQ35:AQ39)</f>
        <v>373</v>
      </c>
      <c r="AR40" s="211">
        <v>232</v>
      </c>
      <c r="AS40" s="99">
        <f t="shared" si="21"/>
        <v>220</v>
      </c>
      <c r="AT40" s="126">
        <f t="shared" si="12"/>
        <v>439.7736080580429</v>
      </c>
      <c r="AU40" s="127">
        <f t="shared" si="13"/>
        <v>430.77637987086655</v>
      </c>
      <c r="AV40" s="128">
        <f t="shared" si="14"/>
        <v>91.062854985360403</v>
      </c>
      <c r="AW40" s="129">
        <f t="shared" si="15"/>
        <v>101.69594284293242</v>
      </c>
      <c r="AX40" s="126">
        <f t="shared" si="16"/>
        <v>63.253240588633567</v>
      </c>
      <c r="AY40" s="130">
        <f t="shared" si="17"/>
        <v>59.981521247842181</v>
      </c>
    </row>
    <row r="41" spans="1:51" s="21" customFormat="1" ht="14.25" customHeight="1" x14ac:dyDescent="0.25">
      <c r="A41" s="98" t="s">
        <v>35</v>
      </c>
      <c r="B41" s="56">
        <v>155.76562562323002</v>
      </c>
      <c r="C41" s="57">
        <v>162.29606605925591</v>
      </c>
      <c r="D41" s="37">
        <f t="shared" si="0"/>
        <v>100.85129853001128</v>
      </c>
      <c r="E41" s="38">
        <f t="shared" si="1"/>
        <v>54.027481355363179</v>
      </c>
      <c r="F41" s="108">
        <v>357.46214085330996</v>
      </c>
      <c r="G41" s="111">
        <v>438.80047490095109</v>
      </c>
      <c r="H41" s="37">
        <f t="shared" si="2"/>
        <v>115.25862689144145</v>
      </c>
      <c r="I41" s="38">
        <f t="shared" si="3"/>
        <v>147.67511570465936</v>
      </c>
      <c r="J41" s="55">
        <v>189.71454402829298</v>
      </c>
      <c r="K41" s="54">
        <v>234.42765097448074</v>
      </c>
      <c r="L41" s="37">
        <f t="shared" si="4"/>
        <v>21.610992542145272</v>
      </c>
      <c r="M41" s="37">
        <f t="shared" si="5"/>
        <v>75.638473897508447</v>
      </c>
      <c r="N41" s="60">
        <v>99.849760014891032</v>
      </c>
      <c r="O41" s="54">
        <v>144.2631698304497</v>
      </c>
      <c r="P41" s="37">
        <f t="shared" si="6"/>
        <v>28.814656722860363</v>
      </c>
      <c r="Q41" s="38">
        <f t="shared" si="7"/>
        <v>25.212824632502819</v>
      </c>
      <c r="R41" s="40">
        <v>25.96093760387167</v>
      </c>
      <c r="S41" s="37">
        <v>22.040206501874259</v>
      </c>
      <c r="T41" s="37">
        <f t="shared" si="8"/>
        <v>7.2036641807150907</v>
      </c>
      <c r="U41" s="41">
        <f t="shared" si="9"/>
        <v>10.805496271072636</v>
      </c>
      <c r="V41" s="39">
        <v>73.888822411019376</v>
      </c>
      <c r="W41" s="37">
        <v>86.157170870963014</v>
      </c>
      <c r="X41" s="37">
        <f t="shared" si="10"/>
        <v>50.425649265005639</v>
      </c>
      <c r="Y41" s="41">
        <f t="shared" si="11"/>
        <v>64.83297762643582</v>
      </c>
      <c r="Z41" s="160">
        <v>28</v>
      </c>
      <c r="AA41" s="29">
        <f t="shared" ref="AA41:AK41" si="22">AA25+AA38</f>
        <v>15</v>
      </c>
      <c r="AB41" s="166">
        <v>32</v>
      </c>
      <c r="AC41" s="29">
        <f t="shared" si="22"/>
        <v>41</v>
      </c>
      <c r="AD41" s="172">
        <v>6</v>
      </c>
      <c r="AE41" s="29">
        <f t="shared" si="22"/>
        <v>21</v>
      </c>
      <c r="AF41" s="178">
        <v>8</v>
      </c>
      <c r="AG41" s="29">
        <f t="shared" si="22"/>
        <v>7</v>
      </c>
      <c r="AH41" s="184">
        <v>2</v>
      </c>
      <c r="AI41" s="29">
        <f t="shared" si="22"/>
        <v>3</v>
      </c>
      <c r="AJ41" s="190">
        <v>14</v>
      </c>
      <c r="AK41" s="131">
        <f t="shared" si="22"/>
        <v>18</v>
      </c>
      <c r="AL41" s="155">
        <v>41701</v>
      </c>
      <c r="AM41" s="139">
        <v>41701</v>
      </c>
      <c r="AN41" s="196">
        <v>134</v>
      </c>
      <c r="AO41" s="139">
        <f t="shared" ref="AO41" si="23">AO25+AO38</f>
        <v>124</v>
      </c>
      <c r="AP41" s="202">
        <v>35</v>
      </c>
      <c r="AQ41" s="139">
        <f t="shared" ref="AQ41:AS41" si="24">AQ25+AQ38</f>
        <v>34</v>
      </c>
      <c r="AR41" s="208">
        <v>28</v>
      </c>
      <c r="AS41" s="139">
        <f t="shared" si="24"/>
        <v>15</v>
      </c>
      <c r="AT41" s="73">
        <f t="shared" si="12"/>
        <v>482.64550010791106</v>
      </c>
      <c r="AU41" s="75">
        <f t="shared" si="13"/>
        <v>446.62717920433562</v>
      </c>
      <c r="AV41" s="73">
        <f t="shared" si="14"/>
        <v>126.06412316251408</v>
      </c>
      <c r="AW41" s="76">
        <f t="shared" si="15"/>
        <v>122.46229107215655</v>
      </c>
      <c r="AX41" s="74">
        <f t="shared" si="16"/>
        <v>100.85129853001128</v>
      </c>
      <c r="AY41" s="77">
        <f t="shared" si="17"/>
        <v>54.027481355363179</v>
      </c>
    </row>
    <row r="42" spans="1:51" s="21" customFormat="1" ht="14.25" customHeight="1" thickBot="1" x14ac:dyDescent="0.3">
      <c r="A42" s="22" t="s">
        <v>81</v>
      </c>
      <c r="B42" s="61"/>
      <c r="C42" s="100"/>
      <c r="D42" s="80"/>
      <c r="E42" s="81"/>
      <c r="F42" s="58"/>
      <c r="G42" s="71"/>
      <c r="H42" s="80"/>
      <c r="I42" s="81"/>
      <c r="J42" s="72"/>
      <c r="K42" s="71"/>
      <c r="L42" s="80"/>
      <c r="M42" s="80"/>
      <c r="N42" s="58"/>
      <c r="O42" s="71"/>
      <c r="P42" s="80"/>
      <c r="Q42" s="81"/>
      <c r="R42" s="58"/>
      <c r="S42" s="71"/>
      <c r="T42" s="80"/>
      <c r="U42" s="82"/>
      <c r="V42" s="103"/>
      <c r="W42" s="71"/>
      <c r="X42" s="45"/>
      <c r="Y42" s="107"/>
      <c r="Z42" s="158">
        <v>23</v>
      </c>
      <c r="AA42" s="28"/>
      <c r="AB42" s="164">
        <v>73</v>
      </c>
      <c r="AC42" s="28"/>
      <c r="AD42" s="170">
        <v>30</v>
      </c>
      <c r="AE42" s="28"/>
      <c r="AF42" s="176">
        <v>22</v>
      </c>
      <c r="AG42" s="28"/>
      <c r="AH42" s="182">
        <v>6</v>
      </c>
      <c r="AI42" s="28"/>
      <c r="AJ42" s="188">
        <v>29</v>
      </c>
      <c r="AK42" s="142"/>
      <c r="AL42" s="152"/>
      <c r="AM42" s="143"/>
      <c r="AN42" s="194">
        <v>232</v>
      </c>
      <c r="AO42" s="28"/>
      <c r="AP42" s="200">
        <v>61</v>
      </c>
      <c r="AQ42" s="28"/>
      <c r="AR42" s="206">
        <v>23</v>
      </c>
      <c r="AS42" s="143"/>
      <c r="AT42" s="121"/>
      <c r="AU42" s="122"/>
      <c r="AV42" s="121"/>
      <c r="AW42" s="123"/>
      <c r="AX42" s="124"/>
      <c r="AY42" s="125"/>
    </row>
    <row r="43" spans="1:51" s="96" customFormat="1" ht="14.25" customHeight="1" thickBot="1" x14ac:dyDescent="0.3">
      <c r="A43" s="24" t="s">
        <v>36</v>
      </c>
      <c r="B43" s="257">
        <v>181.3</v>
      </c>
      <c r="C43" s="114">
        <v>193.2</v>
      </c>
      <c r="D43" s="252">
        <f>Z43*100000/AL43*1.502</f>
        <v>73.425747558154171</v>
      </c>
      <c r="E43" s="253">
        <f>AA43*100000/AM43*1.502</f>
        <v>65.792377762504472</v>
      </c>
      <c r="F43" s="254">
        <v>549.9</v>
      </c>
      <c r="G43" s="255">
        <v>536.29999999999995</v>
      </c>
      <c r="H43" s="252">
        <f>AB43*100000/AL43*1.502</f>
        <v>161.02775330822919</v>
      </c>
      <c r="I43" s="253">
        <f>AC43*100000/AM43*1.502</f>
        <v>142.67131641869065</v>
      </c>
      <c r="J43" s="36">
        <v>301.66807905960428</v>
      </c>
      <c r="K43" s="256">
        <v>293.5508784838691</v>
      </c>
      <c r="L43" s="252">
        <f>AD43*100000/$AL43*1.502</f>
        <v>60.521717665508262</v>
      </c>
      <c r="M43" s="252">
        <f>AE43*100000/$AM43*1.502</f>
        <v>51.797866470480045</v>
      </c>
      <c r="N43" s="36">
        <v>157.09395026127615</v>
      </c>
      <c r="O43" s="256">
        <v>158.69502129386194</v>
      </c>
      <c r="P43" s="252">
        <f>AF43*100000/$AL43*1.502</f>
        <v>37.076367578869927</v>
      </c>
      <c r="Q43" s="253">
        <f>AG43*100000/$AM43*1.502</f>
        <v>31.260466782184448</v>
      </c>
      <c r="R43" s="257">
        <v>44.9</v>
      </c>
      <c r="S43" s="258">
        <v>41.2</v>
      </c>
      <c r="T43" s="259">
        <f>AH43*100000/AL43*1.502</f>
        <v>19.992158988606334</v>
      </c>
      <c r="U43" s="260">
        <f>AI43*100000/AM43*1.502</f>
        <v>15.630233391092224</v>
      </c>
      <c r="V43" s="114">
        <v>79.8</v>
      </c>
      <c r="W43" s="114">
        <v>84.6</v>
      </c>
      <c r="X43" s="50">
        <f>AJ43*100000/AL43*1.502</f>
        <v>59.431236266129737</v>
      </c>
      <c r="Y43" s="52">
        <f>AK43*100000/AM43*1.502</f>
        <v>59.794730065922579</v>
      </c>
      <c r="Z43" s="161">
        <v>404</v>
      </c>
      <c r="AA43" s="97">
        <f t="shared" ref="AA43:AK43" si="25">AA34+AA40</f>
        <v>362</v>
      </c>
      <c r="AB43" s="167">
        <v>886</v>
      </c>
      <c r="AC43" s="97">
        <f t="shared" si="25"/>
        <v>785</v>
      </c>
      <c r="AD43" s="173">
        <v>333</v>
      </c>
      <c r="AE43" s="97">
        <f t="shared" si="25"/>
        <v>285</v>
      </c>
      <c r="AF43" s="179">
        <v>204</v>
      </c>
      <c r="AG43" s="97">
        <f t="shared" si="25"/>
        <v>172</v>
      </c>
      <c r="AH43" s="185">
        <v>110</v>
      </c>
      <c r="AI43" s="97">
        <f t="shared" si="25"/>
        <v>86</v>
      </c>
      <c r="AJ43" s="192">
        <v>327</v>
      </c>
      <c r="AK43" s="141">
        <f t="shared" si="25"/>
        <v>329</v>
      </c>
      <c r="AL43" s="140">
        <v>826424</v>
      </c>
      <c r="AM43" s="99">
        <v>826424</v>
      </c>
      <c r="AN43" s="197">
        <v>2942</v>
      </c>
      <c r="AO43" s="97">
        <f t="shared" ref="AO43" si="26">AO34+AO40</f>
        <v>2764</v>
      </c>
      <c r="AP43" s="203">
        <v>764</v>
      </c>
      <c r="AQ43" s="97">
        <f t="shared" ref="AQ43:AS43" si="27">AQ34+AQ40</f>
        <v>778</v>
      </c>
      <c r="AR43" s="209">
        <v>408</v>
      </c>
      <c r="AS43" s="99">
        <f t="shared" si="27"/>
        <v>365</v>
      </c>
      <c r="AT43" s="126">
        <f>AN43*100000/$AL43*1.502</f>
        <v>534.69937949527127</v>
      </c>
      <c r="AU43" s="127">
        <f>AO43*100000/$AM43*1.502</f>
        <v>502.3484313137082</v>
      </c>
      <c r="AV43" s="128">
        <f>AP43*100000/$AL43*1.502</f>
        <v>138.85463152086581</v>
      </c>
      <c r="AW43" s="129">
        <f>AQ43*100000/$AM43*1.502</f>
        <v>141.39908811941569</v>
      </c>
      <c r="AX43" s="126">
        <f>AR43*100000/$AL43*1.502</f>
        <v>74.152735157739855</v>
      </c>
      <c r="AY43" s="130">
        <f>AS43*100000/$AM43*1.502</f>
        <v>66.337618462193745</v>
      </c>
    </row>
    <row r="44" spans="1:51" ht="14.25" customHeight="1" thickBot="1" x14ac:dyDescent="0.3">
      <c r="A44" s="5" t="s">
        <v>37</v>
      </c>
      <c r="B44" s="269">
        <v>190</v>
      </c>
      <c r="C44" s="261">
        <v>195.4</v>
      </c>
      <c r="D44" s="262"/>
      <c r="E44" s="263"/>
      <c r="F44" s="264">
        <v>632.1</v>
      </c>
      <c r="G44" s="264">
        <v>622.29999999999995</v>
      </c>
      <c r="H44" s="262"/>
      <c r="I44" s="263"/>
      <c r="J44" s="265"/>
      <c r="K44" s="266"/>
      <c r="L44" s="267"/>
      <c r="M44" s="267"/>
      <c r="N44" s="265"/>
      <c r="O44" s="266"/>
      <c r="P44" s="267"/>
      <c r="Q44" s="268"/>
      <c r="R44" s="269">
        <v>45.2</v>
      </c>
      <c r="S44" s="270">
        <v>42.4</v>
      </c>
      <c r="T44" s="271"/>
      <c r="U44" s="272"/>
      <c r="V44" s="261">
        <v>69.7</v>
      </c>
      <c r="W44" s="261">
        <v>73</v>
      </c>
      <c r="X44" s="69"/>
      <c r="Y44" s="70"/>
      <c r="Z44" s="3"/>
      <c r="AA44" s="3"/>
      <c r="AB44" s="3"/>
      <c r="AC44" s="3"/>
      <c r="AD44" s="3"/>
      <c r="AE44" s="3"/>
      <c r="AF44" s="3"/>
      <c r="AG44" s="3"/>
    </row>
    <row r="45" spans="1:51" ht="14.25" customHeight="1" thickBot="1" x14ac:dyDescent="0.3">
      <c r="A45" s="6" t="s">
        <v>38</v>
      </c>
      <c r="B45" s="269">
        <v>198.2</v>
      </c>
      <c r="C45" s="261">
        <v>201.1</v>
      </c>
      <c r="D45" s="273"/>
      <c r="E45" s="274"/>
      <c r="F45" s="275">
        <v>592.6</v>
      </c>
      <c r="G45" s="275">
        <v>588</v>
      </c>
      <c r="H45" s="273"/>
      <c r="I45" s="274"/>
      <c r="J45" s="276">
        <v>317.60000000000002</v>
      </c>
      <c r="K45" s="277">
        <v>310.60000000000002</v>
      </c>
      <c r="L45" s="278"/>
      <c r="M45" s="278"/>
      <c r="N45" s="279">
        <v>180</v>
      </c>
      <c r="O45" s="277">
        <v>182.8</v>
      </c>
      <c r="P45" s="278"/>
      <c r="Q45" s="280"/>
      <c r="R45" s="269">
        <v>42.9</v>
      </c>
      <c r="S45" s="270">
        <v>40.799999999999997</v>
      </c>
      <c r="T45" s="281"/>
      <c r="U45" s="282"/>
      <c r="V45" s="261">
        <v>64.7</v>
      </c>
      <c r="W45" s="261">
        <v>66.5</v>
      </c>
      <c r="X45" s="7"/>
      <c r="Y45" s="4"/>
      <c r="Z45" s="3"/>
      <c r="AA45" s="3"/>
      <c r="AB45" s="3"/>
      <c r="AC45" s="3"/>
      <c r="AD45" s="3"/>
    </row>
    <row r="47" spans="1:51" x14ac:dyDescent="0.25">
      <c r="A47" s="3"/>
      <c r="B47" s="3"/>
      <c r="C47" s="11"/>
      <c r="D47" s="249" t="s">
        <v>55</v>
      </c>
      <c r="E47" s="239" t="s">
        <v>56</v>
      </c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</row>
    <row r="48" spans="1:51" x14ac:dyDescent="0.25">
      <c r="A48" s="10"/>
      <c r="B48" s="10"/>
      <c r="C48" s="12"/>
      <c r="D48" s="249"/>
      <c r="E48" s="238" t="s">
        <v>57</v>
      </c>
      <c r="F48" s="18" t="s">
        <v>58</v>
      </c>
      <c r="G48" s="238" t="s">
        <v>59</v>
      </c>
      <c r="H48" s="18" t="s">
        <v>58</v>
      </c>
      <c r="I48" s="238" t="s">
        <v>43</v>
      </c>
      <c r="J48" s="239" t="s">
        <v>60</v>
      </c>
      <c r="K48" s="239"/>
      <c r="L48" s="238" t="s">
        <v>61</v>
      </c>
      <c r="M48" s="238" t="s">
        <v>62</v>
      </c>
      <c r="N48" s="238" t="s">
        <v>63</v>
      </c>
      <c r="O48" s="239" t="s">
        <v>64</v>
      </c>
      <c r="P48" s="239"/>
      <c r="Q48" s="239"/>
      <c r="R48" s="239"/>
      <c r="S48" s="239"/>
      <c r="T48" s="239"/>
    </row>
    <row r="49" spans="1:20" ht="25.5" customHeight="1" x14ac:dyDescent="0.25">
      <c r="A49" s="10"/>
      <c r="B49" s="10"/>
      <c r="C49" s="12"/>
      <c r="D49" s="249"/>
      <c r="E49" s="238"/>
      <c r="F49" s="238" t="s">
        <v>65</v>
      </c>
      <c r="G49" s="238"/>
      <c r="H49" s="238" t="s">
        <v>46</v>
      </c>
      <c r="I49" s="238"/>
      <c r="J49" s="238" t="s">
        <v>47</v>
      </c>
      <c r="K49" s="238" t="s">
        <v>48</v>
      </c>
      <c r="L49" s="238"/>
      <c r="M49" s="238"/>
      <c r="N49" s="238"/>
      <c r="O49" s="238" t="s">
        <v>66</v>
      </c>
      <c r="P49" s="19" t="s">
        <v>67</v>
      </c>
      <c r="Q49" s="238" t="s">
        <v>68</v>
      </c>
      <c r="R49" s="238" t="s">
        <v>69</v>
      </c>
      <c r="S49" s="238" t="s">
        <v>70</v>
      </c>
      <c r="T49" s="248" t="s">
        <v>71</v>
      </c>
    </row>
    <row r="50" spans="1:20" x14ac:dyDescent="0.25">
      <c r="A50" s="10"/>
      <c r="B50" s="10"/>
      <c r="C50" s="12"/>
      <c r="D50" s="249"/>
      <c r="E50" s="238"/>
      <c r="F50" s="238"/>
      <c r="G50" s="238"/>
      <c r="H50" s="238"/>
      <c r="I50" s="238"/>
      <c r="J50" s="238"/>
      <c r="K50" s="238"/>
      <c r="L50" s="238"/>
      <c r="M50" s="238"/>
      <c r="N50" s="238"/>
      <c r="O50" s="238"/>
      <c r="P50" s="238" t="s">
        <v>72</v>
      </c>
      <c r="Q50" s="238"/>
      <c r="R50" s="238"/>
      <c r="S50" s="238"/>
      <c r="T50" s="248"/>
    </row>
    <row r="51" spans="1:20" ht="30" customHeight="1" x14ac:dyDescent="0.25">
      <c r="A51" s="10"/>
      <c r="B51" s="10"/>
      <c r="C51" s="12"/>
      <c r="D51" s="249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48"/>
    </row>
    <row r="52" spans="1:20" ht="15.75" customHeight="1" x14ac:dyDescent="0.25">
      <c r="A52" s="13"/>
      <c r="B52" s="13"/>
      <c r="C52" s="14"/>
      <c r="D52" s="249"/>
      <c r="E52" s="238"/>
      <c r="F52" s="238"/>
      <c r="G52" s="238"/>
      <c r="H52" s="238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238"/>
      <c r="T52" s="248"/>
    </row>
    <row r="53" spans="1:20" ht="26.25" customHeight="1" x14ac:dyDescent="0.25">
      <c r="A53" s="241" t="s">
        <v>36</v>
      </c>
      <c r="B53" s="244" t="s">
        <v>73</v>
      </c>
      <c r="C53" s="16">
        <v>2018</v>
      </c>
      <c r="D53" s="9">
        <f t="shared" ref="D53:T53" si="28">D57*100000/$AL$43*1.502</f>
        <v>534.69937949527127</v>
      </c>
      <c r="E53" s="9">
        <f t="shared" si="28"/>
        <v>35.985886179491395</v>
      </c>
      <c r="F53" s="9">
        <f t="shared" si="28"/>
        <v>8.9055980949246383</v>
      </c>
      <c r="G53" s="9">
        <f t="shared" si="28"/>
        <v>74.152735157739855</v>
      </c>
      <c r="H53" s="9">
        <f t="shared" si="28"/>
        <v>73.425747558154171</v>
      </c>
      <c r="I53" s="9">
        <f t="shared" si="28"/>
        <v>161.02775330822919</v>
      </c>
      <c r="J53" s="9">
        <f t="shared" si="28"/>
        <v>60.521717665508262</v>
      </c>
      <c r="K53" s="9">
        <f t="shared" si="28"/>
        <v>37.076367578869927</v>
      </c>
      <c r="L53" s="9">
        <f t="shared" si="28"/>
        <v>19.992158988606334</v>
      </c>
      <c r="M53" s="9">
        <f t="shared" si="28"/>
        <v>59.431236266129737</v>
      </c>
      <c r="N53" s="9">
        <f t="shared" si="28"/>
        <v>138.85463152086581</v>
      </c>
      <c r="O53" s="9">
        <f t="shared" si="28"/>
        <v>14.539751991713695</v>
      </c>
      <c r="P53" s="9">
        <f t="shared" si="28"/>
        <v>12.540536092853062</v>
      </c>
      <c r="Q53" s="9">
        <f t="shared" si="28"/>
        <v>18.719930689331385</v>
      </c>
      <c r="R53" s="9">
        <f t="shared" si="28"/>
        <v>40.89305247669477</v>
      </c>
      <c r="S53" s="9">
        <f t="shared" si="28"/>
        <v>8.7238511950282174</v>
      </c>
      <c r="T53" s="9">
        <f t="shared" si="28"/>
        <v>0.1817468998964212</v>
      </c>
    </row>
    <row r="54" spans="1:20" x14ac:dyDescent="0.25">
      <c r="A54" s="242"/>
      <c r="B54" s="245"/>
      <c r="C54" s="15">
        <v>2019</v>
      </c>
      <c r="D54" s="9">
        <f t="shared" ref="D54:T54" si="29">D58*100000/$AM$43*1.502</f>
        <v>502.3484313137082</v>
      </c>
      <c r="E54" s="9">
        <f t="shared" si="29"/>
        <v>32.896188881252236</v>
      </c>
      <c r="F54" s="9">
        <f t="shared" si="29"/>
        <v>4.7254193973069514</v>
      </c>
      <c r="G54" s="9">
        <f t="shared" si="29"/>
        <v>66.337618462193745</v>
      </c>
      <c r="H54" s="9">
        <f t="shared" si="29"/>
        <v>65.792377762504472</v>
      </c>
      <c r="I54" s="9">
        <f t="shared" si="29"/>
        <v>142.67131641869065</v>
      </c>
      <c r="J54" s="9">
        <f t="shared" si="29"/>
        <v>51.797866470480045</v>
      </c>
      <c r="K54" s="9">
        <f t="shared" si="29"/>
        <v>31.260466782184448</v>
      </c>
      <c r="L54" s="9">
        <f t="shared" si="29"/>
        <v>15.630233391092224</v>
      </c>
      <c r="M54" s="9">
        <f t="shared" si="29"/>
        <v>59.794730065922579</v>
      </c>
      <c r="N54" s="9">
        <f t="shared" si="29"/>
        <v>141.39908811941569</v>
      </c>
      <c r="O54" s="9">
        <f t="shared" si="29"/>
        <v>15.630233391092224</v>
      </c>
      <c r="P54" s="9">
        <f t="shared" si="29"/>
        <v>11.813548493267378</v>
      </c>
      <c r="Q54" s="9">
        <f t="shared" si="29"/>
        <v>20.355652788399176</v>
      </c>
      <c r="R54" s="9">
        <f t="shared" si="29"/>
        <v>40.347811777005511</v>
      </c>
      <c r="S54" s="9">
        <f t="shared" si="29"/>
        <v>9.9960794943031672</v>
      </c>
      <c r="T54" s="9">
        <f t="shared" si="29"/>
        <v>0.90873449948210594</v>
      </c>
    </row>
    <row r="55" spans="1:20" x14ac:dyDescent="0.25">
      <c r="A55" s="242"/>
      <c r="B55" s="119" t="s">
        <v>74</v>
      </c>
      <c r="C55" s="17" t="s">
        <v>79</v>
      </c>
      <c r="D55" s="9">
        <f>(D54*100/D53)-100</f>
        <v>-6.0503059143439941</v>
      </c>
      <c r="E55" s="9">
        <f t="shared" ref="E55:T55" si="30">(E54*100/E53)-100</f>
        <v>-8.5858585858585741</v>
      </c>
      <c r="F55" s="9">
        <f t="shared" si="30"/>
        <v>-46.938775510204074</v>
      </c>
      <c r="G55" s="9">
        <f t="shared" si="30"/>
        <v>-10.539215686274503</v>
      </c>
      <c r="H55" s="9">
        <f t="shared" si="30"/>
        <v>-10.396039603960403</v>
      </c>
      <c r="I55" s="9">
        <f t="shared" si="30"/>
        <v>-11.399548532731373</v>
      </c>
      <c r="J55" s="9">
        <f t="shared" si="30"/>
        <v>-14.414414414414409</v>
      </c>
      <c r="K55" s="9">
        <f t="shared" si="30"/>
        <v>-15.686274509803923</v>
      </c>
      <c r="L55" s="9">
        <f t="shared" si="30"/>
        <v>-21.818181818181827</v>
      </c>
      <c r="M55" s="9">
        <f t="shared" si="30"/>
        <v>0.61162079510702938</v>
      </c>
      <c r="N55" s="9">
        <f t="shared" si="30"/>
        <v>1.8324607329842877</v>
      </c>
      <c r="O55" s="9">
        <f t="shared" si="30"/>
        <v>7.5000000000000142</v>
      </c>
      <c r="P55" s="9">
        <f t="shared" si="30"/>
        <v>-5.7971014492753454</v>
      </c>
      <c r="Q55" s="9">
        <f t="shared" si="30"/>
        <v>8.7378640776699115</v>
      </c>
      <c r="R55" s="9">
        <f t="shared" si="30"/>
        <v>-1.3333333333333286</v>
      </c>
      <c r="S55" s="9">
        <f t="shared" si="30"/>
        <v>14.583333333333343</v>
      </c>
      <c r="T55" s="9">
        <f t="shared" si="30"/>
        <v>399.99999999999994</v>
      </c>
    </row>
    <row r="56" spans="1:20" x14ac:dyDescent="0.25">
      <c r="A56" s="242"/>
      <c r="B56" s="15"/>
      <c r="C56" s="15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x14ac:dyDescent="0.25">
      <c r="A57" s="243"/>
      <c r="B57" s="246" t="s">
        <v>75</v>
      </c>
      <c r="C57" s="15">
        <v>2018</v>
      </c>
      <c r="D57" s="156">
        <v>2942</v>
      </c>
      <c r="E57" s="156">
        <v>198</v>
      </c>
      <c r="F57" s="156">
        <v>49</v>
      </c>
      <c r="G57" s="156">
        <v>408</v>
      </c>
      <c r="H57" s="156">
        <v>404</v>
      </c>
      <c r="I57" s="156">
        <v>886</v>
      </c>
      <c r="J57" s="156">
        <v>333</v>
      </c>
      <c r="K57" s="156">
        <v>204</v>
      </c>
      <c r="L57" s="156">
        <v>110</v>
      </c>
      <c r="M57" s="156">
        <v>327</v>
      </c>
      <c r="N57" s="156">
        <v>764</v>
      </c>
      <c r="O57" s="156">
        <v>80</v>
      </c>
      <c r="P57" s="156">
        <v>69</v>
      </c>
      <c r="Q57" s="156">
        <v>103</v>
      </c>
      <c r="R57" s="156">
        <v>225</v>
      </c>
      <c r="S57" s="156">
        <v>48</v>
      </c>
      <c r="T57" s="156">
        <v>1</v>
      </c>
    </row>
    <row r="58" spans="1:20" x14ac:dyDescent="0.25">
      <c r="A58" s="243"/>
      <c r="B58" s="247"/>
      <c r="C58" s="15">
        <v>2019</v>
      </c>
      <c r="D58" s="156">
        <v>2764</v>
      </c>
      <c r="E58" s="156">
        <v>181</v>
      </c>
      <c r="F58" s="156">
        <v>26</v>
      </c>
      <c r="G58" s="156">
        <v>365</v>
      </c>
      <c r="H58" s="156">
        <v>362</v>
      </c>
      <c r="I58" s="156">
        <v>785</v>
      </c>
      <c r="J58" s="156">
        <v>285</v>
      </c>
      <c r="K58" s="156">
        <v>172</v>
      </c>
      <c r="L58" s="156">
        <v>86</v>
      </c>
      <c r="M58" s="156">
        <v>329</v>
      </c>
      <c r="N58" s="156">
        <v>778</v>
      </c>
      <c r="O58" s="156">
        <v>86</v>
      </c>
      <c r="P58" s="156">
        <v>65</v>
      </c>
      <c r="Q58" s="156">
        <v>112</v>
      </c>
      <c r="R58" s="156">
        <v>222</v>
      </c>
      <c r="S58" s="156">
        <v>55</v>
      </c>
      <c r="T58" s="156">
        <v>5</v>
      </c>
    </row>
    <row r="59" spans="1:20" ht="30" x14ac:dyDescent="0.25">
      <c r="B59" s="244"/>
      <c r="C59" s="26" t="s">
        <v>76</v>
      </c>
      <c r="D59" s="8">
        <f>D57-D58</f>
        <v>178</v>
      </c>
      <c r="E59" s="8">
        <f t="shared" ref="E59:T59" si="31">E57-E58</f>
        <v>17</v>
      </c>
      <c r="F59" s="8">
        <f t="shared" si="31"/>
        <v>23</v>
      </c>
      <c r="G59" s="8">
        <f t="shared" si="31"/>
        <v>43</v>
      </c>
      <c r="H59" s="8">
        <f t="shared" si="31"/>
        <v>42</v>
      </c>
      <c r="I59" s="8">
        <f t="shared" si="31"/>
        <v>101</v>
      </c>
      <c r="J59" s="8">
        <f t="shared" si="31"/>
        <v>48</v>
      </c>
      <c r="K59" s="8">
        <f t="shared" si="31"/>
        <v>32</v>
      </c>
      <c r="L59" s="8">
        <f t="shared" si="31"/>
        <v>24</v>
      </c>
      <c r="M59" s="8">
        <f t="shared" si="31"/>
        <v>-2</v>
      </c>
      <c r="N59" s="8">
        <f t="shared" si="31"/>
        <v>-14</v>
      </c>
      <c r="O59" s="8">
        <f t="shared" si="31"/>
        <v>-6</v>
      </c>
      <c r="P59" s="8">
        <f t="shared" si="31"/>
        <v>4</v>
      </c>
      <c r="Q59" s="8">
        <f t="shared" si="31"/>
        <v>-9</v>
      </c>
      <c r="R59" s="8">
        <f t="shared" si="31"/>
        <v>3</v>
      </c>
      <c r="S59" s="8">
        <f t="shared" si="31"/>
        <v>-7</v>
      </c>
      <c r="T59" s="8">
        <f t="shared" si="31"/>
        <v>-4</v>
      </c>
    </row>
  </sheetData>
  <mergeCells count="58">
    <mergeCell ref="AL7:AM7"/>
    <mergeCell ref="A53:A58"/>
    <mergeCell ref="B53:B54"/>
    <mergeCell ref="R49:R52"/>
    <mergeCell ref="S49:S52"/>
    <mergeCell ref="O49:O52"/>
    <mergeCell ref="Q49:Q52"/>
    <mergeCell ref="B57:B59"/>
    <mergeCell ref="T49:T52"/>
    <mergeCell ref="P50:P52"/>
    <mergeCell ref="D47:D52"/>
    <mergeCell ref="E47:T47"/>
    <mergeCell ref="E48:E52"/>
    <mergeCell ref="G48:G52"/>
    <mergeCell ref="I48:I52"/>
    <mergeCell ref="J48:K48"/>
    <mergeCell ref="L48:L52"/>
    <mergeCell ref="M48:M52"/>
    <mergeCell ref="N48:N52"/>
    <mergeCell ref="O48:T48"/>
    <mergeCell ref="F49:F52"/>
    <mergeCell ref="H49:H52"/>
    <mergeCell ref="J49:J52"/>
    <mergeCell ref="K49:K52"/>
    <mergeCell ref="A2:Y2"/>
    <mergeCell ref="AD7:AE7"/>
    <mergeCell ref="AF7:AG7"/>
    <mergeCell ref="J5:M6"/>
    <mergeCell ref="N5:Q6"/>
    <mergeCell ref="J7:K7"/>
    <mergeCell ref="L7:M7"/>
    <mergeCell ref="N7:O7"/>
    <mergeCell ref="P7:Q7"/>
    <mergeCell ref="AB7:AC7"/>
    <mergeCell ref="X7:Y7"/>
    <mergeCell ref="F4:R4"/>
    <mergeCell ref="G3:N3"/>
    <mergeCell ref="AH7:AI7"/>
    <mergeCell ref="AJ7:AK7"/>
    <mergeCell ref="A5:A8"/>
    <mergeCell ref="R5:U6"/>
    <mergeCell ref="V5:Y6"/>
    <mergeCell ref="R7:S7"/>
    <mergeCell ref="T7:U7"/>
    <mergeCell ref="V7:W7"/>
    <mergeCell ref="F5:I6"/>
    <mergeCell ref="F7:G7"/>
    <mergeCell ref="H7:I7"/>
    <mergeCell ref="B5:E6"/>
    <mergeCell ref="B7:C7"/>
    <mergeCell ref="D7:E7"/>
    <mergeCell ref="Z7:AA7"/>
    <mergeCell ref="AX7:AY7"/>
    <mergeCell ref="AN7:AO7"/>
    <mergeCell ref="AP7:AQ7"/>
    <mergeCell ref="AT7:AU7"/>
    <mergeCell ref="AV7:AW7"/>
    <mergeCell ref="AR7:AS7"/>
  </mergeCells>
  <pageMargins left="0" right="0" top="0" bottom="0" header="0" footer="0"/>
  <pageSetup paperSize="9" scale="54" orientation="landscape" r:id="rId1"/>
  <rowBreaks count="1" manualBreakCount="1">
    <brk id="46" max="63" man="1"/>
  </rowBreaks>
  <colBreaks count="2" manualBreakCount="2">
    <brk id="25" max="58" man="1"/>
    <brk id="51" max="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2019-10-07T04:52:30Z</dcterms:modified>
</cp:coreProperties>
</file>